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tabashiakira/Downloads/"/>
    </mc:Choice>
  </mc:AlternateContent>
  <xr:revisionPtr revIDLastSave="0" documentId="13_ncr:1_{D2BB567A-A3AC-F041-B6BD-399BED528D24}" xr6:coauthVersionLast="47" xr6:coauthVersionMax="47" xr10:uidLastSave="{00000000-0000-0000-0000-000000000000}"/>
  <bookViews>
    <workbookView xWindow="29400" yWindow="-1980" windowWidth="38400" windowHeight="19400" xr2:uid="{EA93579E-6EAA-4260-BCF7-3EA388423320}"/>
  </bookViews>
  <sheets>
    <sheet name="金額計算シート" sheetId="1" r:id="rId1"/>
    <sheet name="priceseet" sheetId="2" r:id="rId2"/>
  </sheets>
  <definedNames>
    <definedName name="_xlnm.Print_Area" localSheetId="0">金額計算シート!$B$11:$J$51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F27" i="1"/>
  <c r="G26" i="1"/>
  <c r="I42" i="1"/>
  <c r="C45" i="1" s="1"/>
  <c r="C46" i="1" s="1"/>
  <c r="G24" i="1"/>
  <c r="G23" i="1"/>
  <c r="G25" i="1"/>
  <c r="G22" i="1"/>
  <c r="G21" i="1"/>
  <c r="G20" i="1"/>
  <c r="G19" i="1"/>
  <c r="G18" i="1"/>
  <c r="G17" i="1"/>
  <c r="G16" i="1"/>
  <c r="G15" i="1"/>
  <c r="G14" i="1"/>
  <c r="G13" i="1"/>
  <c r="C49" i="1" l="1"/>
  <c r="C50" i="1" s="1"/>
  <c r="G34" i="1"/>
  <c r="C51" i="1" l="1"/>
  <c r="G31" i="1"/>
  <c r="G35" i="1" a="1"/>
  <c r="G35" i="1" s="1"/>
  <c r="G36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<sst xmlns="http://schemas.openxmlformats.org/spreadsheetml/2006/main" count="101" uniqueCount="64">
  <si>
    <t>テキスト</t>
  </si>
  <si>
    <t>テキストエリア</t>
  </si>
  <si>
    <t>1024 bytes</t>
  </si>
  <si>
    <t>メールアドレス</t>
  </si>
  <si>
    <t>256 bytes</t>
  </si>
  <si>
    <t>セレクト</t>
  </si>
  <si>
    <t>8 bytes</t>
  </si>
  <si>
    <t>マルチセレクト</t>
  </si>
  <si>
    <t>125 bytes</t>
  </si>
  <si>
    <t>日時</t>
  </si>
  <si>
    <t>日付</t>
  </si>
  <si>
    <t>4 bytes</t>
  </si>
  <si>
    <t>ファイル</t>
  </si>
  <si>
    <t>0 bytes</t>
  </si>
  <si>
    <t>整数</t>
  </si>
  <si>
    <t>数値</t>
  </si>
  <si>
    <t>電話番号</t>
  </si>
  <si>
    <t>19 bytes</t>
  </si>
  <si>
    <t>フィールド</t>
    <phoneticPr fontId="2"/>
  </si>
  <si>
    <t>容量</t>
    <rPh sb="0" eb="2">
      <t>ヨウリョウ</t>
    </rPh>
    <phoneticPr fontId="2"/>
  </si>
  <si>
    <t>合計（kib）</t>
    <rPh sb="0" eb="2">
      <t>ゴウケイ</t>
    </rPh>
    <phoneticPr fontId="2"/>
  </si>
  <si>
    <t>128 bytes</t>
    <phoneticPr fontId="2"/>
  </si>
  <si>
    <t>bytes</t>
    <phoneticPr fontId="2"/>
  </si>
  <si>
    <t>小計容量</t>
    <rPh sb="0" eb="2">
      <t>ショウケイ</t>
    </rPh>
    <rPh sb="2" eb="4">
      <t>ヨウリョウ</t>
    </rPh>
    <phoneticPr fontId="2"/>
  </si>
  <si>
    <t>フィールド名</t>
    <rPh sb="5" eb="6">
      <t>メイ</t>
    </rPh>
    <phoneticPr fontId="2"/>
  </si>
  <si>
    <t>スタンダードプラン</t>
    <phoneticPr fontId="2"/>
  </si>
  <si>
    <t>Mib</t>
    <phoneticPr fontId="2"/>
  </si>
  <si>
    <t>Kib</t>
    <phoneticPr fontId="2"/>
  </si>
  <si>
    <t>レコード容量</t>
    <rPh sb="4" eb="6">
      <t>ヨウリョウ</t>
    </rPh>
    <phoneticPr fontId="2"/>
  </si>
  <si>
    <t>レコード数</t>
    <rPh sb="4" eb="5">
      <t>スウ</t>
    </rPh>
    <phoneticPr fontId="2"/>
  </si>
  <si>
    <t>想定</t>
    <rPh sb="0" eb="2">
      <t>ソウテイ</t>
    </rPh>
    <phoneticPr fontId="2"/>
  </si>
  <si>
    <t>rec</t>
    <phoneticPr fontId="2"/>
  </si>
  <si>
    <t>必要</t>
    <rPh sb="0" eb="2">
      <t>ヒツヨウ</t>
    </rPh>
    <phoneticPr fontId="2"/>
  </si>
  <si>
    <t>想定レコード数</t>
    <rPh sb="6" eb="7">
      <t>スウ</t>
    </rPh>
    <phoneticPr fontId="2"/>
  </si>
  <si>
    <t>レコードストレージ</t>
    <phoneticPr fontId="2"/>
  </si>
  <si>
    <t>Gib</t>
    <phoneticPr fontId="2"/>
  </si>
  <si>
    <t>追加月額費用</t>
    <rPh sb="0" eb="2">
      <t>ツイカ</t>
    </rPh>
    <rPh sb="2" eb="4">
      <t>ゲツガク</t>
    </rPh>
    <rPh sb="4" eb="6">
      <t>ヒヨウ</t>
    </rPh>
    <phoneticPr fontId="2"/>
  </si>
  <si>
    <t>月額費用</t>
    <phoneticPr fontId="2"/>
  </si>
  <si>
    <t>合計月額費用</t>
    <rPh sb="0" eb="2">
      <t>ゴウケイ</t>
    </rPh>
    <rPh sb="2" eb="4">
      <t>ゲツガク</t>
    </rPh>
    <rPh sb="4" eb="6">
      <t>ヒヨウ</t>
    </rPh>
    <phoneticPr fontId="2"/>
  </si>
  <si>
    <t>参照</t>
    <rPh sb="0" eb="2">
      <t xml:space="preserve">サンショウ </t>
    </rPh>
    <phoneticPr fontId="2"/>
  </si>
  <si>
    <t>8bytes</t>
    <phoneticPr fontId="2"/>
  </si>
  <si>
    <t>パスワード</t>
    <phoneticPr fontId="2"/>
  </si>
  <si>
    <t>128bytes</t>
    <phoneticPr fontId="2"/>
  </si>
  <si>
    <t>超過レコードストレージ</t>
    <rPh sb="0" eb="2">
      <t xml:space="preserve">チョウカ </t>
    </rPh>
    <phoneticPr fontId="2"/>
  </si>
  <si>
    <t>No</t>
    <phoneticPr fontId="2"/>
  </si>
  <si>
    <t>金額</t>
    <rPh sb="0" eb="2">
      <t xml:space="preserve">キンガク </t>
    </rPh>
    <phoneticPr fontId="2"/>
  </si>
  <si>
    <t>小計</t>
    <rPh sb="0" eb="2">
      <t xml:space="preserve">ショウケイ </t>
    </rPh>
    <phoneticPr fontId="2"/>
  </si>
  <si>
    <t>必要レコード数</t>
    <rPh sb="0" eb="2">
      <t xml:space="preserve">ヒツヨウレコードスウ </t>
    </rPh>
    <phoneticPr fontId="2"/>
  </si>
  <si>
    <t>想定レコード数</t>
    <rPh sb="0" eb="1">
      <t xml:space="preserve">ソウテイレコードスウ </t>
    </rPh>
    <phoneticPr fontId="2"/>
  </si>
  <si>
    <t>個</t>
    <rPh sb="0" eb="1">
      <t xml:space="preserve">コ </t>
    </rPh>
    <phoneticPr fontId="2"/>
  </si>
  <si>
    <t>超過ファイルストレージ</t>
    <rPh sb="0" eb="2">
      <t xml:space="preserve">チョウカ </t>
    </rPh>
    <phoneticPr fontId="2"/>
  </si>
  <si>
    <t>設定数</t>
    <rPh sb="0" eb="2">
      <t xml:space="preserve">セッテイ </t>
    </rPh>
    <rPh sb="2" eb="3">
      <t>スウ</t>
    </rPh>
    <phoneticPr fontId="2"/>
  </si>
  <si>
    <t>１レコードあたりのファイル数</t>
    <phoneticPr fontId="2"/>
  </si>
  <si>
    <t>１レコードあたりのストレージ</t>
    <phoneticPr fontId="2"/>
  </si>
  <si>
    <t>初期提供ストレージ</t>
    <rPh sb="0" eb="4">
      <t xml:space="preserve">ショキテイキョウストレージ </t>
    </rPh>
    <phoneticPr fontId="2"/>
  </si>
  <si>
    <t>想定ファイル数</t>
    <rPh sb="0" eb="2">
      <t xml:space="preserve">ソウテイファイルスウ </t>
    </rPh>
    <phoneticPr fontId="2"/>
  </si>
  <si>
    <t>想定ファイルストレージ</t>
    <rPh sb="0" eb="2">
      <t xml:space="preserve">ソウテイファイルストレージ </t>
    </rPh>
    <phoneticPr fontId="2"/>
  </si>
  <si>
    <t>追加月額費用</t>
    <rPh sb="0" eb="2">
      <t xml:space="preserve">ツイカ </t>
    </rPh>
    <rPh sb="2" eb="6">
      <t xml:space="preserve">ゲツガクヒヨウ </t>
    </rPh>
    <phoneticPr fontId="2"/>
  </si>
  <si>
    <t>1ファイルあたりのファイルサイズ
(100Mibまで）</t>
    <phoneticPr fontId="2"/>
  </si>
  <si>
    <t>ファイルサイズ</t>
    <phoneticPr fontId="2"/>
  </si>
  <si>
    <t>レコード金額試算ツール</t>
    <rPh sb="4" eb="6">
      <t xml:space="preserve">キンガク </t>
    </rPh>
    <rPh sb="6" eb="8">
      <t xml:space="preserve">シサン </t>
    </rPh>
    <phoneticPr fontId="2"/>
  </si>
  <si>
    <t>ファイルストレージ試算ツール</t>
    <rPh sb="9" eb="11">
      <t xml:space="preserve">シサン </t>
    </rPh>
    <phoneticPr fontId="2"/>
  </si>
  <si>
    <t>ユーザー</t>
    <phoneticPr fontId="2"/>
  </si>
  <si>
    <t>320bytes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</si>
</sst>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,##0.000;[Red]\-#,##0.000"/>
    <numFmt numFmtId="177" formatCode="0_ "/>
  </numFmts>
  <fonts count="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5" tint="-0.249977111117893"/>
      </left>
      <right style="medium">
        <color theme="5" tint="-0.249977111117893"/>
      </right>
      <top style="medium">
        <color theme="5" tint="-0.249977111117893"/>
      </top>
      <bottom style="medium">
        <color theme="5" tint="-0.249977111117893"/>
      </bottom>
      <diagonal/>
    </border>
    <border>
      <left style="medium">
        <color theme="5" tint="-0.249977111117893"/>
      </left>
      <right/>
      <top style="medium">
        <color theme="5" tint="-0.249977111117893"/>
      </top>
      <bottom style="medium">
        <color theme="5" tint="-0.249977111117893"/>
      </bottom>
      <diagonal/>
    </border>
    <border>
      <left/>
      <right/>
      <top style="medium">
        <color theme="5" tint="-0.249977111117893"/>
      </top>
      <bottom style="medium">
        <color theme="5" tint="-0.249977111117893"/>
      </bottom>
      <diagonal/>
    </border>
    <border>
      <left/>
      <right style="medium">
        <color theme="5" tint="-0.249977111117893"/>
      </right>
      <top style="medium">
        <color theme="5" tint="-0.249977111117893"/>
      </top>
      <bottom style="medium">
        <color theme="5" tint="-0.249977111117893"/>
      </bottom>
      <diagonal/>
    </border>
    <border>
      <left style="medium">
        <color theme="5" tint="-0.249977111117893"/>
      </left>
      <right style="thin">
        <color theme="1"/>
      </right>
      <top style="medium">
        <color theme="5" tint="-0.249977111117893"/>
      </top>
      <bottom style="medium">
        <color theme="5" tint="-0.249977111117893"/>
      </bottom>
      <diagonal/>
    </border>
    <border>
      <left style="thin">
        <color theme="1"/>
      </left>
      <right style="medium">
        <color theme="5" tint="-0.249977111117893"/>
      </right>
      <top style="medium">
        <color theme="5" tint="-0.249977111117893"/>
      </top>
      <bottom style="medium">
        <color theme="5" tint="-0.249977111117893"/>
      </bottom>
      <diagonal/>
    </border>
    <border>
      <left style="thin">
        <color rgb="FFFF0000"/>
      </left>
      <right style="thick">
        <color rgb="FFFF0000"/>
      </right>
      <top style="thin">
        <color auto="1"/>
      </top>
      <bottom style="thin">
        <color rgb="FFFF0000"/>
      </bottom>
      <diagonal/>
    </border>
    <border>
      <left style="thin">
        <color rgb="FFFF0000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3" fontId="0" fillId="0" borderId="1" xfId="0" applyNumberFormat="1" applyBorder="1">
      <alignment vertical="center"/>
    </xf>
    <xf numFmtId="0" fontId="3" fillId="2" borderId="1" xfId="0" applyFont="1" applyFill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6" fontId="4" fillId="0" borderId="5" xfId="2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176" fontId="4" fillId="0" borderId="15" xfId="1" applyNumberFormat="1" applyFont="1" applyBorder="1">
      <alignment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38" fontId="4" fillId="3" borderId="9" xfId="1" applyFont="1" applyFill="1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177" fontId="4" fillId="0" borderId="0" xfId="0" applyNumberFormat="1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38" fontId="4" fillId="3" borderId="16" xfId="1" applyFont="1" applyFill="1" applyBorder="1">
      <alignment vertical="center"/>
    </xf>
    <xf numFmtId="0" fontId="4" fillId="0" borderId="19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6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6" fontId="4" fillId="0" borderId="3" xfId="2" applyFont="1" applyBorder="1" applyAlignment="1">
      <alignment horizontal="center" vertical="center"/>
    </xf>
    <xf numFmtId="6" fontId="4" fillId="0" borderId="2" xfId="2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5" fontId="4" fillId="0" borderId="19" xfId="0" applyNumberFormat="1" applyFont="1" applyBorder="1" applyAlignment="1">
      <alignment horizontal="center" vertical="center"/>
    </xf>
    <xf numFmtId="5" fontId="4" fillId="0" borderId="17" xfId="0" applyNumberFormat="1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168728</xdr:colOff>
      <xdr:row>0</xdr:row>
      <xdr:rowOff>132443</xdr:rowOff>
    </xdr:from>
    <xdr:ext cx="7338787" cy="19255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CD2755F-94CB-DD4C-AB72-6DB3A68DC94B}"/>
            </a:ext>
          </a:extLst>
        </xdr:cNvPr>
        <xdr:cNvSpPr txBox="1"/>
      </xdr:nvSpPr>
      <xdr:spPr>
        <a:xfrm>
          <a:off x="168728" y="132443"/>
          <a:ext cx="7338787" cy="1925527"/>
        </a:xfrm>
        <a:prstGeom prst="rect">
          <a:avLst/>
        </a:prstGeom>
        <a:solidFill>
          <a:schemeClr val="bg1"/>
        </a:solidFill>
        <a:ln w="34925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BIZ UDPGothic" panose="020B0400000000000000" pitchFamily="34" charset="-128"/>
              <a:ea typeface="BIZ UDPGothic" panose="020B0400000000000000" pitchFamily="34" charset="-128"/>
            </a:rPr>
            <a:t>■使い方</a:t>
          </a:r>
          <a:endParaRPr kumimoji="1" lang="en-US" altLang="ja-JP" sz="1100">
            <a:latin typeface="BIZ UDPGothic" panose="020B0400000000000000" pitchFamily="34" charset="-128"/>
            <a:ea typeface="BIZ UDPGothic" panose="020B0400000000000000" pitchFamily="34" charset="-128"/>
          </a:endParaRPr>
        </a:p>
        <a:p>
          <a:endParaRPr kumimoji="1" lang="en-US" altLang="ja-JP" sz="1100">
            <a:latin typeface="BIZ UDPGothic" panose="020B0400000000000000" pitchFamily="34" charset="-128"/>
            <a:ea typeface="BIZ UDPGothic" panose="020B0400000000000000" pitchFamily="34" charset="-128"/>
          </a:endParaRPr>
        </a:p>
        <a:p>
          <a:r>
            <a:rPr kumimoji="1" lang="ja-JP" altLang="en-US" sz="1100">
              <a:latin typeface="BIZ UDPGothic" panose="020B0400000000000000" pitchFamily="34" charset="-128"/>
              <a:ea typeface="BIZ UDPGothic" panose="020B0400000000000000" pitchFamily="34" charset="-128"/>
            </a:rPr>
            <a:t>☆レコード金額試算ツール</a:t>
          </a:r>
          <a:endParaRPr kumimoji="1" lang="en-US" altLang="ja-JP" sz="1100">
            <a:latin typeface="BIZ UDPGothic" panose="020B0400000000000000" pitchFamily="34" charset="-128"/>
            <a:ea typeface="BIZ UDPGothic" panose="020B0400000000000000" pitchFamily="34" charset="-128"/>
          </a:endParaRPr>
        </a:p>
        <a:p>
          <a:r>
            <a:rPr kumimoji="1" lang="ja-JP" altLang="en-US" sz="1100">
              <a:latin typeface="BIZ UDPGothic" panose="020B0400000000000000" pitchFamily="34" charset="-128"/>
              <a:ea typeface="BIZ UDPGothic" panose="020B0400000000000000" pitchFamily="34" charset="-128"/>
            </a:rPr>
            <a:t>　　・</a:t>
          </a:r>
          <a:r>
            <a:rPr kumimoji="1" lang="ja-JP" altLang="en-US" sz="1100">
              <a:solidFill>
                <a:schemeClr val="tx1"/>
              </a:solidFill>
              <a:latin typeface="BIZ UDPGothic" panose="020B0400000000000000" pitchFamily="34" charset="-128"/>
              <a:ea typeface="BIZ UDPGothic" panose="020B0400000000000000" pitchFamily="34" charset="-128"/>
            </a:rPr>
            <a:t>設定数</a:t>
          </a:r>
          <a:r>
            <a:rPr kumimoji="1" lang="ja-JP" altLang="en-US" sz="1100">
              <a:latin typeface="BIZ UDPGothic" panose="020B0400000000000000" pitchFamily="34" charset="-128"/>
              <a:ea typeface="BIZ UDPGothic" panose="020B0400000000000000" pitchFamily="34" charset="-128"/>
            </a:rPr>
            <a:t>の列に、</a:t>
          </a:r>
          <a:r>
            <a:rPr kumimoji="1" lang="en-US" altLang="ja-JP" sz="1100">
              <a:latin typeface="BIZ UDPGothic" panose="020B0400000000000000" pitchFamily="34" charset="-128"/>
              <a:ea typeface="BIZ UDPGothic" panose="020B0400000000000000" pitchFamily="34" charset="-128"/>
            </a:rPr>
            <a:t>SPIRAL</a:t>
          </a:r>
          <a:r>
            <a:rPr kumimoji="1" lang="en-US" altLang="ja-JP" sz="1100" baseline="0">
              <a:latin typeface="BIZ UDPGothic" panose="020B0400000000000000" pitchFamily="34" charset="-128"/>
              <a:ea typeface="BIZ UDPGothic" panose="020B0400000000000000" pitchFamily="34" charset="-128"/>
            </a:rPr>
            <a:t> ver.2</a:t>
          </a:r>
          <a:r>
            <a:rPr kumimoji="1" lang="ja-JP" altLang="en-US" sz="1100" baseline="0">
              <a:latin typeface="BIZ UDPGothic" panose="020B0400000000000000" pitchFamily="34" charset="-128"/>
              <a:ea typeface="BIZ UDPGothic" panose="020B0400000000000000" pitchFamily="34" charset="-128"/>
            </a:rPr>
            <a:t>の</a:t>
          </a:r>
          <a:r>
            <a:rPr kumimoji="1" lang="en-US" altLang="ja-JP" sz="1100" baseline="0">
              <a:latin typeface="BIZ UDPGothic" panose="020B0400000000000000" pitchFamily="34" charset="-128"/>
              <a:ea typeface="BIZ UDPGothic" panose="020B0400000000000000" pitchFamily="34" charset="-128"/>
            </a:rPr>
            <a:t>DB</a:t>
          </a:r>
          <a:r>
            <a:rPr kumimoji="1" lang="ja-JP" altLang="en-US" sz="1100" baseline="0">
              <a:latin typeface="BIZ UDPGothic" panose="020B0400000000000000" pitchFamily="34" charset="-128"/>
              <a:ea typeface="BIZ UDPGothic" panose="020B0400000000000000" pitchFamily="34" charset="-128"/>
            </a:rPr>
            <a:t>に設定している情報を入力してください。</a:t>
          </a:r>
          <a:endParaRPr kumimoji="1" lang="en-US" altLang="ja-JP" sz="1100" baseline="0">
            <a:latin typeface="BIZ UDPGothic" panose="020B0400000000000000" pitchFamily="34" charset="-128"/>
            <a:ea typeface="BIZ UDPGothic" panose="020B0400000000000000" pitchFamily="34" charset="-128"/>
          </a:endParaRPr>
        </a:p>
        <a:p>
          <a:endParaRPr kumimoji="1" lang="en-US" altLang="ja-JP" sz="1100" baseline="0">
            <a:latin typeface="BIZ UDPGothic" panose="020B0400000000000000" pitchFamily="34" charset="-128"/>
            <a:ea typeface="BIZ UDPGothic" panose="020B0400000000000000" pitchFamily="34" charset="-128"/>
          </a:endParaRPr>
        </a:p>
        <a:p>
          <a:r>
            <a:rPr kumimoji="1" lang="ja-JP" altLang="en-US" sz="1100" baseline="0">
              <a:latin typeface="BIZ UDPGothic" panose="020B0400000000000000" pitchFamily="34" charset="-128"/>
              <a:ea typeface="BIZ UDPGothic" panose="020B0400000000000000" pitchFamily="34" charset="-128"/>
            </a:rPr>
            <a:t>☆ファイルストレージ試算ツール</a:t>
          </a:r>
          <a:endParaRPr kumimoji="1" lang="en-US" altLang="ja-JP" sz="1100" baseline="0">
            <a:latin typeface="BIZ UDPGothic" panose="020B0400000000000000" pitchFamily="34" charset="-128"/>
            <a:ea typeface="BIZ UDPGothic" panose="020B0400000000000000" pitchFamily="34" charset="-128"/>
          </a:endParaRPr>
        </a:p>
        <a:p>
          <a:r>
            <a:rPr kumimoji="1" lang="ja-JP" altLang="en-US" sz="1100" baseline="0">
              <a:latin typeface="BIZ UDPGothic" panose="020B0400000000000000" pitchFamily="34" charset="-128"/>
              <a:ea typeface="BIZ UDPGothic" panose="020B0400000000000000" pitchFamily="34" charset="-128"/>
            </a:rPr>
            <a:t>　　・「ファイルサイズ」の列に１ファイル当たり、ファイル型フィールドで許容するファイルサイズを</a:t>
          </a:r>
          <a:r>
            <a:rPr kumimoji="1" lang="en-US" altLang="ja-JP" sz="1100" baseline="0">
              <a:latin typeface="BIZ UDPGothic" panose="020B0400000000000000" pitchFamily="34" charset="-128"/>
              <a:ea typeface="BIZ UDPGothic" panose="020B0400000000000000" pitchFamily="34" charset="-128"/>
            </a:rPr>
            <a:t>1〜100</a:t>
          </a:r>
          <a:r>
            <a:rPr kumimoji="1" lang="ja-JP" altLang="en-US" sz="1100" baseline="0">
              <a:latin typeface="BIZ UDPGothic" panose="020B0400000000000000" pitchFamily="34" charset="-128"/>
              <a:ea typeface="BIZ UDPGothic" panose="020B0400000000000000" pitchFamily="34" charset="-128"/>
            </a:rPr>
            <a:t>の数値で</a:t>
          </a:r>
          <a:endParaRPr kumimoji="1" lang="en-US" altLang="ja-JP" sz="1100" baseline="0">
            <a:latin typeface="BIZ UDPGothic" panose="020B0400000000000000" pitchFamily="34" charset="-128"/>
            <a:ea typeface="BIZ UDPGothic" panose="020B0400000000000000" pitchFamily="34" charset="-128"/>
          </a:endParaRPr>
        </a:p>
        <a:p>
          <a:r>
            <a:rPr kumimoji="1" lang="ja-JP" altLang="en-US" sz="1100" baseline="0">
              <a:latin typeface="BIZ UDPGothic" panose="020B0400000000000000" pitchFamily="34" charset="-128"/>
              <a:ea typeface="BIZ UDPGothic" panose="020B0400000000000000" pitchFamily="34" charset="-128"/>
            </a:rPr>
            <a:t>　　　入力してください。</a:t>
          </a:r>
          <a:br>
            <a:rPr kumimoji="1" lang="en-US" altLang="ja-JP" sz="1100" baseline="0">
              <a:latin typeface="BIZ UDPGothic" panose="020B0400000000000000" pitchFamily="34" charset="-128"/>
              <a:ea typeface="BIZ UDPGothic" panose="020B0400000000000000" pitchFamily="34" charset="-128"/>
            </a:rPr>
          </a:br>
          <a:r>
            <a:rPr kumimoji="1" lang="ja-JP" altLang="en-US" sz="1100" baseline="0">
              <a:latin typeface="BIZ UDPGothic" panose="020B0400000000000000" pitchFamily="34" charset="-128"/>
              <a:ea typeface="BIZ UDPGothic" panose="020B0400000000000000" pitchFamily="34" charset="-128"/>
            </a:rPr>
            <a:t>　　・「１レコードあたりのファイル数」の列には１レコードあたり、そのファイルを何個登録をするか</a:t>
          </a:r>
          <a:endParaRPr kumimoji="1" lang="en-US" altLang="ja-JP" sz="1100" baseline="0">
            <a:latin typeface="BIZ UDPGothic" panose="020B0400000000000000" pitchFamily="34" charset="-128"/>
            <a:ea typeface="BIZ UDPGothic" panose="020B0400000000000000" pitchFamily="34" charset="-128"/>
          </a:endParaRPr>
        </a:p>
        <a:p>
          <a:r>
            <a:rPr kumimoji="1" lang="ja-JP" altLang="en-US" sz="1100" baseline="0">
              <a:latin typeface="BIZ UDPGothic" panose="020B0400000000000000" pitchFamily="34" charset="-128"/>
              <a:ea typeface="BIZ UDPGothic" panose="020B0400000000000000" pitchFamily="34" charset="-128"/>
            </a:rPr>
            <a:t>　　　数値を入力してください。</a:t>
          </a:r>
          <a:endParaRPr kumimoji="1" lang="ja-JP" altLang="en-US" sz="1100">
            <a:latin typeface="BIZ UDPGothic" panose="020B0400000000000000" pitchFamily="34" charset="-128"/>
            <a:ea typeface="BIZ UDPGothic" panose="020B0400000000000000" pitchFamily="34" charset="-128"/>
          </a:endParaRPr>
        </a:p>
      </xdr:txBody>
    </xdr:sp>
    <xdr:clientData/>
  </xdr:oneCellAnchor>
  <xdr:twoCellAnchor editAs="oneCell">
    <xdr:from>
      <xdr:col>10</xdr:col>
      <xdr:colOff>520700</xdr:colOff>
      <xdr:row>11</xdr:row>
      <xdr:rowOff>87086</xdr:rowOff>
    </xdr:from>
    <xdr:to>
      <xdr:col>14</xdr:col>
      <xdr:colOff>99090</xdr:colOff>
      <xdr:row>26</xdr:row>
      <xdr:rowOff>21634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E4A6D13-69E1-0544-A80D-5AF4B8561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0" y="2614386"/>
          <a:ext cx="5407690" cy="3387067"/>
        </a:xfrm>
        <a:prstGeom prst="rect">
          <a:avLst/>
        </a:prstGeom>
        <a:ln>
          <a:solidFill>
            <a:schemeClr val="accent2"/>
          </a:solidFill>
        </a:ln>
      </xdr:spPr>
    </xdr:pic>
    <xdr:clientData/>
  </xdr:twoCellAnchor>
  <xdr:twoCellAnchor>
    <xdr:from>
      <xdr:col>14</xdr:col>
      <xdr:colOff>457200</xdr:colOff>
      <xdr:row>12</xdr:row>
      <xdr:rowOff>25400</xdr:rowOff>
    </xdr:from>
    <xdr:to>
      <xdr:col>20</xdr:col>
      <xdr:colOff>25400</xdr:colOff>
      <xdr:row>15</xdr:row>
      <xdr:rowOff>0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63757980-7872-4B42-B13C-3E2B31C37EB6}"/>
            </a:ext>
          </a:extLst>
        </xdr:cNvPr>
        <xdr:cNvSpPr/>
      </xdr:nvSpPr>
      <xdr:spPr>
        <a:xfrm>
          <a:off x="13843000" y="2794000"/>
          <a:ext cx="3606800" cy="673100"/>
        </a:xfrm>
        <a:prstGeom prst="borderCallout1">
          <a:avLst>
            <a:gd name="adj1" fmla="val 55114"/>
            <a:gd name="adj2" fmla="val -1402"/>
            <a:gd name="adj3" fmla="val 197822"/>
            <a:gd name="adj4" fmla="val -5669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BIZ UDPGothic" panose="020B0400000000000000" pitchFamily="34" charset="-128"/>
              <a:ea typeface="BIZ UDPGothic" panose="020B0400000000000000" pitchFamily="34" charset="-128"/>
            </a:rPr>
            <a:t>SPIRAL</a:t>
          </a:r>
          <a:r>
            <a:rPr kumimoji="1" lang="en-US" altLang="ja-JP" sz="1100" baseline="0">
              <a:solidFill>
                <a:schemeClr val="tx1"/>
              </a:solidFill>
              <a:latin typeface="BIZ UDPGothic" panose="020B0400000000000000" pitchFamily="34" charset="-128"/>
              <a:ea typeface="BIZ UDPGothic" panose="020B0400000000000000" pitchFamily="34" charset="-128"/>
            </a:rPr>
            <a:t> ver.2</a:t>
          </a:r>
          <a:r>
            <a:rPr kumimoji="1" lang="ja-JP" altLang="en-US" sz="1100" baseline="0">
              <a:solidFill>
                <a:schemeClr val="tx1"/>
              </a:solidFill>
              <a:latin typeface="BIZ UDPGothic" panose="020B0400000000000000" pitchFamily="34" charset="-128"/>
              <a:ea typeface="BIZ UDPGothic" panose="020B0400000000000000" pitchFamily="34" charset="-128"/>
            </a:rPr>
            <a:t>の管理画面から</a:t>
          </a:r>
          <a:r>
            <a:rPr kumimoji="1" lang="en-US" altLang="ja-JP" sz="1100" baseline="0">
              <a:solidFill>
                <a:schemeClr val="tx1"/>
              </a:solidFill>
              <a:latin typeface="BIZ UDPGothic" panose="020B0400000000000000" pitchFamily="34" charset="-128"/>
              <a:ea typeface="BIZ UDPGothic" panose="020B0400000000000000" pitchFamily="34" charset="-128"/>
            </a:rPr>
            <a:t>DB</a:t>
          </a:r>
          <a:r>
            <a:rPr kumimoji="1" lang="ja-JP" altLang="en-US" sz="1100" baseline="0">
              <a:solidFill>
                <a:schemeClr val="tx1"/>
              </a:solidFill>
              <a:latin typeface="BIZ UDPGothic" panose="020B0400000000000000" pitchFamily="34" charset="-128"/>
              <a:ea typeface="BIZ UDPGothic" panose="020B0400000000000000" pitchFamily="34" charset="-128"/>
            </a:rPr>
            <a:t>の設定情報を開き、</a:t>
          </a:r>
          <a:endParaRPr kumimoji="1" lang="en-US" altLang="ja-JP" sz="1100" baseline="0">
            <a:solidFill>
              <a:schemeClr val="tx1"/>
            </a:solidFill>
            <a:latin typeface="BIZ UDPGothic" panose="020B0400000000000000" pitchFamily="34" charset="-128"/>
            <a:ea typeface="BIZ UDPGothic" panose="020B0400000000000000" pitchFamily="34" charset="-128"/>
          </a:endParaRPr>
        </a:p>
        <a:p>
          <a:pPr algn="l"/>
          <a:r>
            <a:rPr kumimoji="1" lang="ja-JP" altLang="en-US" sz="1100" baseline="0">
              <a:solidFill>
                <a:schemeClr val="tx1"/>
              </a:solidFill>
              <a:latin typeface="BIZ UDPGothic" panose="020B0400000000000000" pitchFamily="34" charset="-128"/>
              <a:ea typeface="BIZ UDPGothic" panose="020B0400000000000000" pitchFamily="34" charset="-128"/>
            </a:rPr>
            <a:t>フィールド</a:t>
          </a:r>
          <a:r>
            <a:rPr kumimoji="1" lang="ja-JP" altLang="en-US" sz="1100">
              <a:solidFill>
                <a:schemeClr val="tx1"/>
              </a:solidFill>
              <a:latin typeface="BIZ UDPGothic" panose="020B0400000000000000" pitchFamily="34" charset="-128"/>
              <a:ea typeface="BIZ UDPGothic" panose="020B0400000000000000" pitchFamily="34" charset="-128"/>
            </a:rPr>
            <a:t>タイプの数を設定数の列に入力</a:t>
          </a:r>
          <a:endParaRPr kumimoji="1" lang="en-US" altLang="ja-JP" sz="1100">
            <a:solidFill>
              <a:schemeClr val="tx1"/>
            </a:solidFill>
            <a:latin typeface="BIZ UDPGothic" panose="020B0400000000000000" pitchFamily="34" charset="-128"/>
            <a:ea typeface="BIZ UDPGothic" panose="020B0400000000000000" pitchFamily="34" charset="-128"/>
          </a:endParaRPr>
        </a:p>
      </xdr:txBody>
    </xdr:sp>
    <xdr:clientData/>
  </xdr:twoCellAnchor>
  <xdr:twoCellAnchor>
    <xdr:from>
      <xdr:col>10</xdr:col>
      <xdr:colOff>1270000</xdr:colOff>
      <xdr:row>30</xdr:row>
      <xdr:rowOff>177800</xdr:rowOff>
    </xdr:from>
    <xdr:to>
      <xdr:col>13</xdr:col>
      <xdr:colOff>723900</xdr:colOff>
      <xdr:row>33</xdr:row>
      <xdr:rowOff>63500</xdr:rowOff>
    </xdr:to>
    <xdr:sp macro="" textlink="">
      <xdr:nvSpPr>
        <xdr:cNvPr id="9" name="線吹き出し 1 (枠付き) 8">
          <a:extLst>
            <a:ext uri="{FF2B5EF4-FFF2-40B4-BE49-F238E27FC236}">
              <a16:creationId xmlns:a16="http://schemas.microsoft.com/office/drawing/2014/main" id="{2081B409-2EA1-4A4D-B30C-5AE9AF1CAB5A}"/>
            </a:ext>
          </a:extLst>
        </xdr:cNvPr>
        <xdr:cNvSpPr/>
      </xdr:nvSpPr>
      <xdr:spPr>
        <a:xfrm>
          <a:off x="9180286" y="7253514"/>
          <a:ext cx="4334328" cy="611415"/>
        </a:xfrm>
        <a:prstGeom prst="borderCallout1">
          <a:avLst>
            <a:gd name="adj1" fmla="val 18750"/>
            <a:gd name="adj2" fmla="val -97"/>
            <a:gd name="adj3" fmla="val 68291"/>
            <a:gd name="adj4" fmla="val -8019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PGothic" panose="020B0400000000000000" pitchFamily="34" charset="-128"/>
              <a:ea typeface="BIZ UDPGothic" panose="020B0400000000000000" pitchFamily="34" charset="-128"/>
            </a:rPr>
            <a:t>必要レコード数を入力すると、上記構成で</a:t>
          </a:r>
          <a:endParaRPr kumimoji="1" lang="en-US" altLang="ja-JP" sz="1100">
            <a:solidFill>
              <a:schemeClr val="tx1"/>
            </a:solidFill>
            <a:latin typeface="BIZ UDPGothic" panose="020B0400000000000000" pitchFamily="34" charset="-128"/>
            <a:ea typeface="BIZ UDPGothic" panose="020B0400000000000000" pitchFamily="34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PGothic" panose="020B0400000000000000" pitchFamily="34" charset="-128"/>
              <a:ea typeface="BIZ UDPGothic" panose="020B0400000000000000" pitchFamily="34" charset="-128"/>
            </a:rPr>
            <a:t>追加費用がどの程度かかるか確認できる。</a:t>
          </a:r>
          <a:endParaRPr kumimoji="1" lang="en-US" altLang="ja-JP" sz="1100">
            <a:solidFill>
              <a:schemeClr val="tx1"/>
            </a:solidFill>
            <a:latin typeface="BIZ UDPGothic" panose="020B0400000000000000" pitchFamily="34" charset="-128"/>
            <a:ea typeface="BIZ UDPGothic" panose="020B0400000000000000" pitchFamily="34" charset="-128"/>
          </a:endParaRPr>
        </a:p>
      </xdr:txBody>
    </xdr:sp>
    <xdr:clientData/>
  </xdr:twoCellAnchor>
  <xdr:twoCellAnchor>
    <xdr:from>
      <xdr:col>10</xdr:col>
      <xdr:colOff>1346200</xdr:colOff>
      <xdr:row>45</xdr:row>
      <xdr:rowOff>50800</xdr:rowOff>
    </xdr:from>
    <xdr:to>
      <xdr:col>13</xdr:col>
      <xdr:colOff>800100</xdr:colOff>
      <xdr:row>47</xdr:row>
      <xdr:rowOff>217714</xdr:rowOff>
    </xdr:to>
    <xdr:sp macro="" textlink="">
      <xdr:nvSpPr>
        <xdr:cNvPr id="10" name="線吹き出し 1 (枠付き) 9">
          <a:extLst>
            <a:ext uri="{FF2B5EF4-FFF2-40B4-BE49-F238E27FC236}">
              <a16:creationId xmlns:a16="http://schemas.microsoft.com/office/drawing/2014/main" id="{1BECD9E6-EFD5-0B46-998F-EF0D3ADFAA38}"/>
            </a:ext>
          </a:extLst>
        </xdr:cNvPr>
        <xdr:cNvSpPr/>
      </xdr:nvSpPr>
      <xdr:spPr>
        <a:xfrm>
          <a:off x="9256486" y="10990943"/>
          <a:ext cx="4334328" cy="638628"/>
        </a:xfrm>
        <a:prstGeom prst="borderCallout1">
          <a:avLst>
            <a:gd name="adj1" fmla="val 18750"/>
            <a:gd name="adj2" fmla="val -97"/>
            <a:gd name="adj3" fmla="val 83696"/>
            <a:gd name="adj4" fmla="val -14056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PGothic" panose="020B0400000000000000" pitchFamily="34" charset="-128"/>
              <a:ea typeface="BIZ UDPGothic" panose="020B0400000000000000" pitchFamily="34" charset="-128"/>
            </a:rPr>
            <a:t>必要レコード数を入力すると、上記構成で</a:t>
          </a:r>
          <a:endParaRPr kumimoji="1" lang="en-US" altLang="ja-JP" sz="1100">
            <a:solidFill>
              <a:schemeClr val="tx1"/>
            </a:solidFill>
            <a:latin typeface="BIZ UDPGothic" panose="020B0400000000000000" pitchFamily="34" charset="-128"/>
            <a:ea typeface="BIZ UDPGothic" panose="020B0400000000000000" pitchFamily="34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PGothic" panose="020B0400000000000000" pitchFamily="34" charset="-128"/>
              <a:ea typeface="BIZ UDPGothic" panose="020B0400000000000000" pitchFamily="34" charset="-128"/>
            </a:rPr>
            <a:t>追加費用がどの程度かかるか確認できる。</a:t>
          </a:r>
          <a:endParaRPr kumimoji="1" lang="en-US" altLang="ja-JP" sz="1100">
            <a:solidFill>
              <a:schemeClr val="tx1"/>
            </a:solidFill>
            <a:latin typeface="BIZ UDPGothic" panose="020B0400000000000000" pitchFamily="34" charset="-128"/>
            <a:ea typeface="BIZ UDPGothic" panose="020B0400000000000000" pitchFamily="34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DB7B9-919D-4A52-8CCF-1F8C9B1C6044}">
  <dimension ref="B11:O51"/>
  <sheetViews>
    <sheetView showGridLines="0" tabSelected="1" zoomScale="70" zoomScaleNormal="70" workbookViewId="0">
      <selection activeCell="J19" sqref="J19"/>
    </sheetView>
  </sheetViews>
  <sheetFormatPr baseColWidth="10" defaultColWidth="8.83203125" defaultRowHeight="18"/>
  <cols>
    <col min="1" max="1" width="2.1640625" customWidth="1"/>
    <col min="2" max="2" width="23.6640625" customWidth="1"/>
    <col min="3" max="3" width="14.33203125" customWidth="1"/>
    <col min="4" max="4" width="14" style="2" customWidth="1"/>
    <col min="5" max="5" width="5.83203125" style="2" hidden="1" customWidth="1"/>
    <col min="6" max="6" width="6.6640625" style="2" customWidth="1"/>
    <col min="7" max="7" width="12.5" customWidth="1"/>
    <col min="8" max="8" width="12.1640625" customWidth="1"/>
    <col min="10" max="10" width="9.5" customWidth="1"/>
    <col min="11" max="11" width="27.83203125" customWidth="1"/>
    <col min="12" max="12" width="9.1640625" customWidth="1"/>
    <col min="13" max="13" width="26.83203125" style="2" customWidth="1"/>
    <col min="14" max="14" width="12.6640625" customWidth="1"/>
  </cols>
  <sheetData>
    <row r="11" spans="2:15" ht="19" customHeight="1">
      <c r="B11" s="5" t="s">
        <v>60</v>
      </c>
      <c r="C11" s="5"/>
      <c r="D11" s="6"/>
      <c r="E11" s="6"/>
      <c r="F11" s="6"/>
      <c r="G11" s="5"/>
      <c r="H11" s="5"/>
      <c r="I11" s="5"/>
      <c r="J11" s="5"/>
      <c r="K11" s="5"/>
      <c r="L11" s="5"/>
      <c r="M11" s="6"/>
      <c r="N11" s="49"/>
      <c r="O11" s="49"/>
    </row>
    <row r="12" spans="2:15" ht="19" thickBot="1">
      <c r="B12" s="52" t="s">
        <v>24</v>
      </c>
      <c r="C12" s="55"/>
      <c r="D12" s="7" t="s">
        <v>19</v>
      </c>
      <c r="E12" s="17"/>
      <c r="F12" s="17" t="s">
        <v>51</v>
      </c>
      <c r="G12" s="52" t="s">
        <v>23</v>
      </c>
      <c r="H12" s="55"/>
      <c r="I12" s="5"/>
      <c r="J12" s="5"/>
      <c r="K12" s="5"/>
      <c r="L12" s="5"/>
      <c r="M12" s="6"/>
      <c r="N12" s="49"/>
      <c r="O12" s="49"/>
    </row>
    <row r="13" spans="2:15" ht="19" thickTop="1">
      <c r="B13" s="8" t="s">
        <v>0</v>
      </c>
      <c r="C13" s="9" t="s">
        <v>18</v>
      </c>
      <c r="D13" s="15" t="s">
        <v>21</v>
      </c>
      <c r="E13" s="20">
        <v>128</v>
      </c>
      <c r="F13" s="24"/>
      <c r="G13" s="16">
        <f>E13*F13</f>
        <v>0</v>
      </c>
      <c r="H13" s="9" t="s">
        <v>22</v>
      </c>
      <c r="I13" s="5"/>
      <c r="J13" s="5"/>
      <c r="K13" s="28"/>
      <c r="L13" s="29"/>
      <c r="M13" s="29"/>
      <c r="N13" s="6"/>
      <c r="O13" s="5"/>
    </row>
    <row r="14" spans="2:15">
      <c r="B14" s="8" t="s">
        <v>1</v>
      </c>
      <c r="C14" s="9" t="s">
        <v>18</v>
      </c>
      <c r="D14" s="15" t="s">
        <v>2</v>
      </c>
      <c r="E14" s="21">
        <v>1024</v>
      </c>
      <c r="F14" s="25"/>
      <c r="G14" s="16">
        <f t="shared" ref="G14:G26" si="0">E14*F14</f>
        <v>0</v>
      </c>
      <c r="H14" s="9" t="s">
        <v>22</v>
      </c>
      <c r="I14" s="5"/>
      <c r="J14" s="5"/>
      <c r="K14" s="5"/>
      <c r="L14" s="5"/>
      <c r="M14" s="6"/>
      <c r="N14" s="5"/>
      <c r="O14" s="5"/>
    </row>
    <row r="15" spans="2:15">
      <c r="B15" s="8" t="s">
        <v>3</v>
      </c>
      <c r="C15" s="9" t="s">
        <v>18</v>
      </c>
      <c r="D15" s="15" t="s">
        <v>4</v>
      </c>
      <c r="E15" s="21">
        <v>256</v>
      </c>
      <c r="F15" s="25"/>
      <c r="G15" s="16">
        <f t="shared" si="0"/>
        <v>0</v>
      </c>
      <c r="H15" s="9" t="s">
        <v>22</v>
      </c>
      <c r="I15" s="5"/>
      <c r="J15" s="5"/>
      <c r="K15" s="5"/>
      <c r="L15" s="5"/>
      <c r="M15" s="6"/>
      <c r="N15" s="5"/>
      <c r="O15" s="5"/>
    </row>
    <row r="16" spans="2:15">
      <c r="B16" s="8" t="s">
        <v>5</v>
      </c>
      <c r="C16" s="9" t="s">
        <v>18</v>
      </c>
      <c r="D16" s="15" t="s">
        <v>6</v>
      </c>
      <c r="E16" s="21">
        <v>8</v>
      </c>
      <c r="F16" s="25"/>
      <c r="G16" s="16">
        <f t="shared" si="0"/>
        <v>0</v>
      </c>
      <c r="H16" s="9" t="s">
        <v>22</v>
      </c>
      <c r="I16" s="5"/>
      <c r="J16" s="5"/>
      <c r="K16" s="5"/>
      <c r="L16" s="30"/>
      <c r="M16" s="30"/>
      <c r="N16" s="6"/>
      <c r="O16" s="5"/>
    </row>
    <row r="17" spans="2:15">
      <c r="B17" s="8" t="s">
        <v>7</v>
      </c>
      <c r="C17" s="9" t="s">
        <v>18</v>
      </c>
      <c r="D17" s="15" t="s">
        <v>8</v>
      </c>
      <c r="E17" s="21">
        <v>125</v>
      </c>
      <c r="F17" s="25"/>
      <c r="G17" s="16">
        <f t="shared" si="0"/>
        <v>0</v>
      </c>
      <c r="H17" s="9" t="s">
        <v>22</v>
      </c>
      <c r="I17" s="5"/>
      <c r="J17" s="5"/>
      <c r="K17" s="5"/>
      <c r="L17" s="47"/>
      <c r="M17" s="47"/>
      <c r="N17" s="31"/>
      <c r="O17" s="5"/>
    </row>
    <row r="18" spans="2:15">
      <c r="B18" s="8" t="s">
        <v>9</v>
      </c>
      <c r="C18" s="9" t="s">
        <v>18</v>
      </c>
      <c r="D18" s="15" t="s">
        <v>6</v>
      </c>
      <c r="E18" s="21">
        <v>8</v>
      </c>
      <c r="F18" s="25"/>
      <c r="G18" s="16">
        <f t="shared" si="0"/>
        <v>0</v>
      </c>
      <c r="H18" s="9" t="s">
        <v>22</v>
      </c>
      <c r="I18" s="5"/>
      <c r="J18" s="5"/>
      <c r="K18" s="5"/>
      <c r="L18" s="5"/>
      <c r="M18" s="5"/>
      <c r="N18" s="31"/>
      <c r="O18" s="5"/>
    </row>
    <row r="19" spans="2:15">
      <c r="B19" s="8" t="s">
        <v>10</v>
      </c>
      <c r="C19" s="9" t="s">
        <v>18</v>
      </c>
      <c r="D19" s="15" t="s">
        <v>11</v>
      </c>
      <c r="E19" s="21">
        <v>4</v>
      </c>
      <c r="F19" s="25"/>
      <c r="G19" s="16">
        <f t="shared" si="0"/>
        <v>0</v>
      </c>
      <c r="H19" s="9" t="s">
        <v>22</v>
      </c>
      <c r="I19" s="5"/>
      <c r="J19" s="5"/>
      <c r="K19" s="5"/>
      <c r="L19" s="5"/>
      <c r="M19" s="5"/>
      <c r="N19" s="6"/>
      <c r="O19" s="5"/>
    </row>
    <row r="20" spans="2:15">
      <c r="B20" s="8" t="s">
        <v>12</v>
      </c>
      <c r="C20" s="9" t="s">
        <v>18</v>
      </c>
      <c r="D20" s="15" t="s">
        <v>13</v>
      </c>
      <c r="E20" s="21">
        <v>0</v>
      </c>
      <c r="F20" s="25"/>
      <c r="G20" s="16">
        <f t="shared" si="0"/>
        <v>0</v>
      </c>
      <c r="H20" s="9" t="s">
        <v>22</v>
      </c>
      <c r="I20" s="5"/>
      <c r="J20" s="5"/>
      <c r="K20" s="5"/>
      <c r="L20" s="47"/>
      <c r="M20" s="47"/>
      <c r="N20" s="29"/>
      <c r="O20" s="5"/>
    </row>
    <row r="21" spans="2:15">
      <c r="B21" s="8" t="s">
        <v>14</v>
      </c>
      <c r="C21" s="9" t="s">
        <v>18</v>
      </c>
      <c r="D21" s="15" t="s">
        <v>6</v>
      </c>
      <c r="E21" s="21">
        <v>8</v>
      </c>
      <c r="F21" s="25"/>
      <c r="G21" s="16">
        <f t="shared" si="0"/>
        <v>0</v>
      </c>
      <c r="H21" s="9" t="s">
        <v>22</v>
      </c>
      <c r="I21" s="5"/>
      <c r="J21" s="5"/>
      <c r="K21" s="5"/>
      <c r="L21" s="47"/>
      <c r="M21" s="47"/>
      <c r="N21" s="6"/>
      <c r="O21" s="5"/>
    </row>
    <row r="22" spans="2:15">
      <c r="B22" s="8" t="s">
        <v>15</v>
      </c>
      <c r="C22" s="9" t="s">
        <v>18</v>
      </c>
      <c r="D22" s="15" t="s">
        <v>6</v>
      </c>
      <c r="E22" s="21">
        <v>8</v>
      </c>
      <c r="F22" s="25"/>
      <c r="G22" s="16">
        <f t="shared" si="0"/>
        <v>0</v>
      </c>
      <c r="H22" s="9" t="s">
        <v>22</v>
      </c>
      <c r="I22" s="5"/>
      <c r="J22" s="5"/>
      <c r="K22" s="5"/>
      <c r="L22" s="47"/>
      <c r="M22" s="47"/>
      <c r="N22" s="6"/>
      <c r="O22" s="5"/>
    </row>
    <row r="23" spans="2:15">
      <c r="B23" s="8" t="s">
        <v>16</v>
      </c>
      <c r="C23" s="9" t="s">
        <v>18</v>
      </c>
      <c r="D23" s="15" t="s">
        <v>17</v>
      </c>
      <c r="E23" s="21">
        <v>19</v>
      </c>
      <c r="F23" s="25"/>
      <c r="G23" s="16">
        <f t="shared" ref="G23:G24" si="1">E23*F23</f>
        <v>0</v>
      </c>
      <c r="H23" s="9" t="s">
        <v>22</v>
      </c>
      <c r="I23" s="5"/>
      <c r="J23" s="5"/>
      <c r="K23" s="5"/>
      <c r="L23" s="46"/>
      <c r="M23" s="47"/>
      <c r="N23" s="48"/>
      <c r="O23" s="48"/>
    </row>
    <row r="24" spans="2:15">
      <c r="B24" s="8" t="s">
        <v>39</v>
      </c>
      <c r="C24" s="9" t="s">
        <v>18</v>
      </c>
      <c r="D24" s="15" t="s">
        <v>40</v>
      </c>
      <c r="E24" s="21">
        <v>8</v>
      </c>
      <c r="F24" s="25"/>
      <c r="G24" s="16">
        <f t="shared" si="1"/>
        <v>0</v>
      </c>
      <c r="H24" s="9" t="s">
        <v>22</v>
      </c>
      <c r="I24" s="5"/>
      <c r="J24" s="5"/>
      <c r="K24" s="5"/>
      <c r="L24" s="5"/>
      <c r="M24" s="6"/>
      <c r="N24" s="5"/>
      <c r="O24" s="5"/>
    </row>
    <row r="25" spans="2:15">
      <c r="B25" s="8" t="s">
        <v>41</v>
      </c>
      <c r="C25" s="9" t="s">
        <v>18</v>
      </c>
      <c r="D25" s="15" t="s">
        <v>42</v>
      </c>
      <c r="E25" s="44">
        <v>128</v>
      </c>
      <c r="F25" s="25"/>
      <c r="G25" s="16">
        <f t="shared" si="0"/>
        <v>0</v>
      </c>
      <c r="H25" s="9" t="s">
        <v>22</v>
      </c>
      <c r="I25" s="5"/>
      <c r="J25" s="5"/>
      <c r="K25" s="5"/>
      <c r="L25" s="5"/>
      <c r="M25" s="6"/>
      <c r="N25" s="5"/>
      <c r="O25" s="5"/>
    </row>
    <row r="26" spans="2:15" ht="19" thickBot="1">
      <c r="B26" s="8" t="s">
        <v>62</v>
      </c>
      <c r="C26" s="9" t="s">
        <v>18</v>
      </c>
      <c r="D26" s="15" t="s">
        <v>63</v>
      </c>
      <c r="E26" s="45">
        <v>320</v>
      </c>
      <c r="F26" s="26"/>
      <c r="G26" s="16">
        <f t="shared" si="0"/>
        <v>0</v>
      </c>
      <c r="H26" s="9" t="s">
        <v>22</v>
      </c>
      <c r="I26" s="5"/>
      <c r="J26" s="5"/>
      <c r="K26" s="5"/>
      <c r="L26" s="5"/>
      <c r="M26" s="6"/>
      <c r="N26" s="5"/>
      <c r="O26" s="5"/>
    </row>
    <row r="27" spans="2:15" ht="19" thickTop="1">
      <c r="B27" s="52" t="s">
        <v>53</v>
      </c>
      <c r="C27" s="55"/>
      <c r="D27" s="7" t="s">
        <v>20</v>
      </c>
      <c r="E27" s="18"/>
      <c r="F27" s="19">
        <f>SUM(F13:F26)</f>
        <v>0</v>
      </c>
      <c r="G27" s="11">
        <f>SUM(G13:G26)/1000</f>
        <v>0</v>
      </c>
      <c r="H27" s="9" t="s">
        <v>27</v>
      </c>
      <c r="I27" s="5"/>
      <c r="J27" s="5"/>
      <c r="K27" s="5"/>
      <c r="L27" s="5"/>
      <c r="M27" s="6"/>
      <c r="N27" s="5"/>
      <c r="O27" s="5"/>
    </row>
    <row r="28" spans="2:15">
      <c r="B28" s="5"/>
      <c r="C28" s="5"/>
      <c r="D28" s="6"/>
      <c r="E28" s="6"/>
      <c r="F28" s="6"/>
      <c r="G28" s="5"/>
      <c r="H28" s="5"/>
      <c r="I28" s="5"/>
      <c r="J28" s="5"/>
      <c r="K28" s="5"/>
      <c r="L28" s="5"/>
      <c r="M28" s="6"/>
      <c r="N28" s="5"/>
      <c r="O28" s="5"/>
    </row>
    <row r="29" spans="2:15">
      <c r="B29" s="5"/>
      <c r="C29" s="5"/>
      <c r="D29" s="6"/>
      <c r="E29" s="6"/>
      <c r="F29" s="6"/>
      <c r="G29" s="5"/>
      <c r="H29" s="5"/>
      <c r="I29" s="5"/>
      <c r="J29" s="5"/>
      <c r="K29" s="5"/>
      <c r="L29" s="5"/>
      <c r="M29" s="6"/>
      <c r="N29" s="5"/>
      <c r="O29" s="5"/>
    </row>
    <row r="30" spans="2:15">
      <c r="B30" s="52" t="s">
        <v>25</v>
      </c>
      <c r="C30" s="55"/>
      <c r="D30" s="50" t="s">
        <v>28</v>
      </c>
      <c r="E30" s="50"/>
      <c r="F30" s="50"/>
      <c r="G30" s="22">
        <v>100</v>
      </c>
      <c r="H30" s="10" t="s">
        <v>26</v>
      </c>
      <c r="I30" s="5"/>
      <c r="J30" s="5"/>
      <c r="K30" s="5"/>
      <c r="L30" s="5"/>
      <c r="M30" s="6"/>
      <c r="N30" s="5"/>
      <c r="O30" s="5"/>
    </row>
    <row r="31" spans="2:15">
      <c r="B31" s="12" t="s">
        <v>37</v>
      </c>
      <c r="C31" s="13">
        <v>50000</v>
      </c>
      <c r="D31" s="50" t="s">
        <v>33</v>
      </c>
      <c r="E31" s="50"/>
      <c r="F31" s="52"/>
      <c r="G31" s="40" t="str">
        <f>IFERROR((G30*1000)/G27,"")</f>
        <v/>
      </c>
      <c r="H31" s="9" t="s">
        <v>31</v>
      </c>
      <c r="I31" s="5"/>
      <c r="J31" s="5"/>
      <c r="K31" s="5"/>
      <c r="L31" s="5"/>
      <c r="M31" s="6"/>
      <c r="N31" s="5"/>
      <c r="O31" s="5"/>
    </row>
    <row r="32" spans="2:15" ht="19" thickBot="1">
      <c r="B32" s="5"/>
      <c r="C32" s="5"/>
      <c r="D32" s="6"/>
      <c r="E32" s="6"/>
      <c r="F32" s="6"/>
      <c r="G32" s="5"/>
      <c r="H32" s="5"/>
      <c r="I32" s="5"/>
      <c r="J32" s="5"/>
      <c r="K32" s="5"/>
      <c r="L32" s="5"/>
      <c r="M32" s="6"/>
      <c r="N32" s="5"/>
      <c r="O32" s="5"/>
    </row>
    <row r="33" spans="2:15" ht="20" thickTop="1" thickBot="1">
      <c r="B33" s="5"/>
      <c r="C33" s="14" t="s">
        <v>32</v>
      </c>
      <c r="D33" s="50" t="s">
        <v>29</v>
      </c>
      <c r="E33" s="50"/>
      <c r="F33" s="52"/>
      <c r="G33" s="27">
        <v>0</v>
      </c>
      <c r="H33" s="9" t="s">
        <v>31</v>
      </c>
      <c r="I33" s="5"/>
      <c r="J33" s="5"/>
      <c r="K33" s="5"/>
      <c r="L33" s="5"/>
      <c r="M33" s="6"/>
      <c r="N33" s="5"/>
      <c r="O33" s="5"/>
    </row>
    <row r="34" spans="2:15" ht="19" thickTop="1">
      <c r="B34" s="5"/>
      <c r="C34" s="14" t="s">
        <v>30</v>
      </c>
      <c r="D34" s="50" t="s">
        <v>34</v>
      </c>
      <c r="E34" s="50"/>
      <c r="F34" s="50"/>
      <c r="G34" s="23">
        <f>(G33*G27)/1000</f>
        <v>0</v>
      </c>
      <c r="H34" s="10" t="s">
        <v>26</v>
      </c>
      <c r="I34" s="5"/>
      <c r="J34" s="5"/>
      <c r="K34" s="5"/>
      <c r="L34" s="5"/>
      <c r="M34" s="6"/>
      <c r="N34" s="5"/>
      <c r="O34" s="5"/>
    </row>
    <row r="35" spans="2:15">
      <c r="B35" s="5"/>
      <c r="C35" s="5"/>
      <c r="D35" s="50" t="s">
        <v>36</v>
      </c>
      <c r="E35" s="50"/>
      <c r="F35" s="50"/>
      <c r="G35" s="53" cm="1">
        <f t="array" ref="G35">_xlfn.IFS(G34&lt;=100,priceseet!C3,G34&lt;=150,priceseet!C4,G34&lt;=200,priceseet!C5,G34&lt;=250,priceseet!C6,G34&lt;=300,priceseet!C7,G34&lt;=400,priceseet!C8,G34&lt;=500,priceseet!C9,G34&lt;=500,priceseet!C10,G34&lt;=600,priceseet!C11,G34&lt;=700,priceseet!C12,G34&lt;=800,priceseet!C13,G34&lt;=900,priceseet!C14,G34&lt;=1000,priceseet!C15,G34&lt;=1500,priceseet!C16)</f>
        <v>0</v>
      </c>
      <c r="H35" s="54"/>
      <c r="I35" s="5"/>
      <c r="J35" s="5"/>
      <c r="K35" s="5"/>
      <c r="L35" s="5"/>
      <c r="M35" s="6"/>
      <c r="N35" s="5"/>
      <c r="O35" s="5"/>
    </row>
    <row r="36" spans="2:15">
      <c r="B36" s="5"/>
      <c r="C36" s="5"/>
      <c r="D36" s="50" t="s">
        <v>38</v>
      </c>
      <c r="E36" s="50"/>
      <c r="F36" s="50"/>
      <c r="G36" s="51">
        <f>C31+G35</f>
        <v>50000</v>
      </c>
      <c r="H36" s="50"/>
    </row>
    <row r="40" spans="2:15">
      <c r="B40" s="5" t="s">
        <v>61</v>
      </c>
      <c r="C40" s="5"/>
      <c r="D40" s="6"/>
      <c r="E40" s="6"/>
      <c r="F40" s="6"/>
      <c r="G40" s="5"/>
      <c r="H40" s="5"/>
      <c r="I40" s="5"/>
      <c r="J40" s="5"/>
    </row>
    <row r="41" spans="2:15" ht="23" customHeight="1" thickBot="1">
      <c r="B41" s="5"/>
      <c r="C41" s="5"/>
      <c r="D41" s="36" t="s">
        <v>59</v>
      </c>
      <c r="E41" s="37" t="s">
        <v>52</v>
      </c>
      <c r="F41" s="62" t="s">
        <v>52</v>
      </c>
      <c r="G41" s="62"/>
      <c r="H41" s="62"/>
      <c r="I41" s="61" t="s">
        <v>46</v>
      </c>
      <c r="J41" s="61"/>
      <c r="L41" s="2"/>
      <c r="M41"/>
    </row>
    <row r="42" spans="2:15" ht="38" customHeight="1" thickBot="1">
      <c r="B42" s="59" t="s">
        <v>58</v>
      </c>
      <c r="C42" s="60"/>
      <c r="D42" s="38"/>
      <c r="E42" s="39"/>
      <c r="F42" s="56"/>
      <c r="G42" s="57"/>
      <c r="H42" s="58"/>
      <c r="I42" s="35">
        <f>D42*F42</f>
        <v>0</v>
      </c>
      <c r="J42" s="33" t="s">
        <v>26</v>
      </c>
    </row>
    <row r="43" spans="2:15">
      <c r="B43" s="5"/>
      <c r="C43" s="5"/>
      <c r="D43" s="6"/>
      <c r="E43" s="6"/>
      <c r="F43" s="6"/>
      <c r="G43" s="5"/>
      <c r="H43" s="5"/>
      <c r="I43" s="5"/>
      <c r="J43" s="5"/>
    </row>
    <row r="44" spans="2:15">
      <c r="B44" s="33" t="s">
        <v>54</v>
      </c>
      <c r="C44" s="33">
        <v>10</v>
      </c>
      <c r="D44" s="32" t="s">
        <v>35</v>
      </c>
      <c r="E44" s="6"/>
      <c r="F44" s="6"/>
      <c r="G44" s="5"/>
      <c r="H44" s="5"/>
      <c r="I44" s="5"/>
      <c r="J44" s="5"/>
    </row>
    <row r="45" spans="2:15">
      <c r="B45" s="33" t="s">
        <v>55</v>
      </c>
      <c r="C45" s="5" t="str">
        <f>IFERROR((IF((10000/I42)&lt;0,"0",(10000/I42))),"")</f>
        <v/>
      </c>
      <c r="D45" s="32" t="s">
        <v>49</v>
      </c>
      <c r="E45" s="6"/>
      <c r="F45" s="6"/>
      <c r="G45" s="5"/>
      <c r="H45" s="5"/>
      <c r="I45" s="5"/>
      <c r="J45" s="5"/>
    </row>
    <row r="46" spans="2:15">
      <c r="B46" s="33" t="s">
        <v>48</v>
      </c>
      <c r="C46" s="33" t="str">
        <f>IFERROR(C45/F42,"")</f>
        <v/>
      </c>
      <c r="D46" s="32" t="s">
        <v>31</v>
      </c>
      <c r="E46" s="6"/>
      <c r="F46" s="6"/>
      <c r="G46" s="5"/>
      <c r="H46" s="5"/>
      <c r="I46" s="5"/>
      <c r="J46" s="5"/>
    </row>
    <row r="47" spans="2:15" ht="19" thickBot="1">
      <c r="B47" s="5"/>
      <c r="C47" s="5"/>
      <c r="D47" s="6"/>
      <c r="E47" s="6"/>
      <c r="F47" s="6"/>
      <c r="G47" s="5"/>
      <c r="H47" s="5"/>
      <c r="I47" s="5"/>
      <c r="J47" s="5"/>
    </row>
    <row r="48" spans="2:15" ht="19" thickBot="1">
      <c r="B48" s="41" t="s">
        <v>47</v>
      </c>
      <c r="C48" s="43"/>
      <c r="D48" s="35" t="s">
        <v>31</v>
      </c>
      <c r="E48" s="6"/>
      <c r="F48" s="6"/>
      <c r="G48" s="5"/>
      <c r="H48" s="5"/>
      <c r="I48" s="5"/>
      <c r="J48" s="5"/>
    </row>
    <row r="49" spans="2:10">
      <c r="B49" s="33" t="s">
        <v>56</v>
      </c>
      <c r="C49" s="42">
        <f>(C48*I42)/1000</f>
        <v>0</v>
      </c>
      <c r="D49" s="32" t="s">
        <v>35</v>
      </c>
      <c r="E49" s="6"/>
      <c r="F49" s="6"/>
      <c r="G49" s="5"/>
      <c r="H49" s="5"/>
      <c r="I49" s="5"/>
      <c r="J49" s="5"/>
    </row>
    <row r="50" spans="2:10">
      <c r="B50" s="33" t="s">
        <v>50</v>
      </c>
      <c r="C50" s="34" t="str">
        <f>IF((C49)&lt;=10,"0",(ROUNDUP(C49,-2)))</f>
        <v>0</v>
      </c>
      <c r="D50" s="32" t="s">
        <v>35</v>
      </c>
      <c r="E50" s="6"/>
      <c r="F50" s="6"/>
      <c r="G50" s="5"/>
      <c r="H50" s="5"/>
      <c r="I50" s="5"/>
      <c r="J50" s="5"/>
    </row>
    <row r="51" spans="2:10">
      <c r="B51" s="33" t="s">
        <v>57</v>
      </c>
      <c r="C51" s="63">
        <f>C50*100</f>
        <v>0</v>
      </c>
      <c r="D51" s="64"/>
      <c r="E51" s="6"/>
      <c r="F51" s="6"/>
      <c r="G51" s="5"/>
      <c r="H51" s="5"/>
      <c r="I51" s="5"/>
      <c r="J51" s="5"/>
    </row>
  </sheetData>
  <mergeCells count="25">
    <mergeCell ref="F42:H42"/>
    <mergeCell ref="B42:C42"/>
    <mergeCell ref="I41:J41"/>
    <mergeCell ref="F41:H41"/>
    <mergeCell ref="C51:D51"/>
    <mergeCell ref="D31:F31"/>
    <mergeCell ref="G12:H12"/>
    <mergeCell ref="B27:C27"/>
    <mergeCell ref="B12:C12"/>
    <mergeCell ref="B30:C30"/>
    <mergeCell ref="D30:F30"/>
    <mergeCell ref="D36:F36"/>
    <mergeCell ref="G36:H36"/>
    <mergeCell ref="D33:F33"/>
    <mergeCell ref="D34:F34"/>
    <mergeCell ref="D35:F35"/>
    <mergeCell ref="G35:H35"/>
    <mergeCell ref="L23:M23"/>
    <mergeCell ref="N23:O23"/>
    <mergeCell ref="L21:M21"/>
    <mergeCell ref="L22:M22"/>
    <mergeCell ref="N11:O11"/>
    <mergeCell ref="L20:M20"/>
    <mergeCell ref="N12:O12"/>
    <mergeCell ref="L17:M17"/>
  </mergeCells>
  <phoneticPr fontId="2"/>
  <dataValidations count="1">
    <dataValidation type="whole" operator="greaterThanOrEqual" allowBlank="1" showInputMessage="1" showErrorMessage="1" sqref="G31 G33 L13:M13 N20 F13:F26" xr:uid="{6ED3EAFF-74DE-E24E-8160-75FAB79F2CF1}">
      <formula1>0</formula1>
    </dataValidation>
  </dataValidations>
  <pageMargins left="0.7" right="0.7" top="0.75" bottom="0.75" header="0.3" footer="0.3"/>
  <pageSetup paperSize="9" scale="79" orientation="portrait" verticalDpi="0" r:id="rId1"/>
  <colBreaks count="1" manualBreakCount="1">
    <brk id="10" min="10" max="5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A924B-C40E-2642-9314-721805F75058}">
  <dimension ref="A2:C16"/>
  <sheetViews>
    <sheetView workbookViewId="0">
      <selection activeCell="B4" sqref="B4"/>
    </sheetView>
  </sheetViews>
  <sheetFormatPr baseColWidth="10" defaultRowHeight="18"/>
  <cols>
    <col min="1" max="1" width="10.83203125" customWidth="1"/>
    <col min="2" max="2" width="23.33203125" bestFit="1" customWidth="1"/>
  </cols>
  <sheetData>
    <row r="2" spans="1:3">
      <c r="A2" s="4" t="s">
        <v>44</v>
      </c>
      <c r="B2" s="4" t="s">
        <v>43</v>
      </c>
      <c r="C2" s="4" t="s">
        <v>45</v>
      </c>
    </row>
    <row r="3" spans="1:3">
      <c r="A3" s="1">
        <v>1</v>
      </c>
      <c r="B3" s="1">
        <v>0</v>
      </c>
      <c r="C3" s="1">
        <v>0</v>
      </c>
    </row>
    <row r="4" spans="1:3">
      <c r="A4" s="1">
        <v>2</v>
      </c>
      <c r="B4" s="1">
        <v>50</v>
      </c>
      <c r="C4" s="3">
        <v>25000</v>
      </c>
    </row>
    <row r="5" spans="1:3">
      <c r="A5" s="1">
        <v>3</v>
      </c>
      <c r="B5" s="1">
        <v>100</v>
      </c>
      <c r="C5" s="3">
        <v>50000</v>
      </c>
    </row>
    <row r="6" spans="1:3">
      <c r="A6" s="1">
        <v>4</v>
      </c>
      <c r="B6" s="1">
        <v>150</v>
      </c>
      <c r="C6" s="3">
        <v>75000</v>
      </c>
    </row>
    <row r="7" spans="1:3">
      <c r="A7" s="1">
        <v>5</v>
      </c>
      <c r="B7" s="1">
        <v>200</v>
      </c>
      <c r="C7" s="3">
        <v>100000</v>
      </c>
    </row>
    <row r="8" spans="1:3">
      <c r="A8" s="1">
        <v>6</v>
      </c>
      <c r="B8" s="1">
        <v>300</v>
      </c>
      <c r="C8" s="3">
        <v>125000</v>
      </c>
    </row>
    <row r="9" spans="1:3">
      <c r="A9" s="1">
        <v>7</v>
      </c>
      <c r="B9" s="1">
        <v>400</v>
      </c>
      <c r="C9" s="3">
        <v>150000</v>
      </c>
    </row>
    <row r="10" spans="1:3">
      <c r="A10" s="1">
        <v>8</v>
      </c>
      <c r="B10" s="1">
        <v>500</v>
      </c>
      <c r="C10" s="3">
        <v>175000</v>
      </c>
    </row>
    <row r="11" spans="1:3">
      <c r="A11" s="1">
        <v>9</v>
      </c>
      <c r="B11" s="1">
        <v>600</v>
      </c>
      <c r="C11" s="3">
        <v>200000</v>
      </c>
    </row>
    <row r="12" spans="1:3">
      <c r="A12" s="1">
        <v>10</v>
      </c>
      <c r="B12" s="1">
        <v>700</v>
      </c>
      <c r="C12" s="3">
        <v>225000</v>
      </c>
    </row>
    <row r="13" spans="1:3">
      <c r="A13" s="1">
        <v>11</v>
      </c>
      <c r="B13" s="1">
        <v>800</v>
      </c>
      <c r="C13" s="3">
        <v>250000</v>
      </c>
    </row>
    <row r="14" spans="1:3">
      <c r="A14" s="1">
        <v>12</v>
      </c>
      <c r="B14" s="1">
        <v>900</v>
      </c>
      <c r="C14" s="3">
        <v>275000</v>
      </c>
    </row>
    <row r="15" spans="1:3">
      <c r="A15" s="1">
        <v>13</v>
      </c>
      <c r="B15" s="1">
        <v>1000</v>
      </c>
      <c r="C15" s="3">
        <v>300000</v>
      </c>
    </row>
    <row r="16" spans="1:3">
      <c r="A16" s="1">
        <v>14</v>
      </c>
      <c r="B16" s="1">
        <v>1500</v>
      </c>
      <c r="C16" s="3">
        <v>325000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EFBC86BE3944648BA5AF53E49CBFC65" ma:contentTypeVersion="10" ma:contentTypeDescription="新しいドキュメントを作成します。" ma:contentTypeScope="" ma:versionID="cf5492cde5a2687be56c4b9e6f37f82a">
  <xsd:schema xmlns:xsd="http://www.w3.org/2001/XMLSchema" xmlns:xs="http://www.w3.org/2001/XMLSchema" xmlns:p="http://schemas.microsoft.com/office/2006/metadata/properties" xmlns:ns2="a53b3f89-715c-415c-9504-f4cff1dacac6" xmlns:ns3="743bf305-a7ba-44a2-8d35-c059825bd3fc" targetNamespace="http://schemas.microsoft.com/office/2006/metadata/properties" ma:root="true" ma:fieldsID="4e8197e26de9399af2afcbb523e95918" ns2:_="" ns3:_="">
    <xsd:import namespace="a53b3f89-715c-415c-9504-f4cff1dacac6"/>
    <xsd:import namespace="743bf305-a7ba-44a2-8d35-c059825bd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b3f89-715c-415c-9504-f4cff1daca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bf305-a7ba-44a2-8d35-c059825bd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A3572F-191E-4484-AAB1-DBAFDE4E30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3b3f89-715c-415c-9504-f4cff1dacac6"/>
    <ds:schemaRef ds:uri="743bf305-a7ba-44a2-8d35-c059825bd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FDC479-1582-4972-AA02-BC8BFD6815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28E1CA-778A-4ED4-91D7-A74F7D1C2C9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金額計算シート</vt:lpstr>
      <vt:lpstr>priceseet</vt:lpstr>
      <vt:lpstr>金額計算シート!Print_Area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Katsumasa Murahashi</dc:creator>
  <cp:keywords/>
  <dc:description/>
  <cp:lastModifiedBy>板橋 暁（イタバシ アキラ）</cp:lastModifiedBy>
  <dcterms:created xsi:type="dcterms:W3CDTF">2019-10-08T00:34:38Z</dcterms:created>
  <dcterms:modified xsi:type="dcterms:W3CDTF">2025-04-04T07:43:04Z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0x0101008EFBC86BE3944648BA5AF53E49CBFC65</vt:lpwstr>
  </property>
</Properties>
</file>