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C:\Users\kazun\Downloads\"/>
    </mc:Choice>
  </mc:AlternateContent>
  <xr:revisionPtr revIDLastSave="0" documentId="13_ncr:1_{FD3243D9-A139-408B-A4F7-8F9757703399}" xr6:coauthVersionLast="47" xr6:coauthVersionMax="47" xr10:uidLastSave="{00000000-0000-0000-0000-000000000000}"/>
  <bookViews>
    <workbookView xWindow="33720" yWindow="-120" windowWidth="29040" windowHeight="15720" xr2:uid="{00000000-000D-0000-FFFF-FFFF00000000}"/>
  </bookViews>
  <sheets>
    <sheet name="金額計算シート" sheetId="1" r:id="rId1"/>
    <sheet name="priceseet" sheetId="2" r:id="rId2"/>
  </sheets>
  <definedNames>
    <definedName name="_xlnm.Print_Area" localSheetId="0">金額計算シート!$B$11:$J$52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1" l="1"/>
  <c r="G25" i="1"/>
  <c r="G20" i="1"/>
  <c r="G19" i="1"/>
  <c r="G18" i="1"/>
  <c r="G23" i="1"/>
  <c r="I43" i="1"/>
  <c r="C50" i="1" s="1"/>
  <c r="G27" i="1"/>
  <c r="G26" i="1"/>
  <c r="G24" i="1"/>
  <c r="G22" i="1"/>
  <c r="G21" i="1"/>
  <c r="G17" i="1"/>
  <c r="G16" i="1"/>
  <c r="G15" i="1"/>
  <c r="G14" i="1"/>
  <c r="G13" i="1"/>
  <c r="G28" i="1" l="1"/>
  <c r="C51" i="1"/>
  <c r="C52" i="1" s="1"/>
  <c r="C46" i="1"/>
  <c r="C47" i="1" s="1"/>
  <c r="G32" i="1" l="1"/>
  <c r="G35" i="1"/>
  <c r="G36" i="1" s="1" a="1"/>
  <c r="G36" i="1" s="1"/>
  <c r="G37" i="1" s="1"/>
</calcChain>
</file>

<file path=xl/sharedStrings.xml><?xml version="1.0" encoding="utf-8"?>
<sst xmlns="http://schemas.openxmlformats.org/spreadsheetml/2006/main" count="108" uniqueCount="67">
  <si>
    <t>レコード金額試算ツール</t>
  </si>
  <si>
    <t>フィールド名</t>
  </si>
  <si>
    <t>容量</t>
  </si>
  <si>
    <t>設定数</t>
  </si>
  <si>
    <t>小計容量</t>
  </si>
  <si>
    <t>テキスト</t>
  </si>
  <si>
    <t>フィールド</t>
  </si>
  <si>
    <t>128 bytes</t>
  </si>
  <si>
    <t>bytes</t>
  </si>
  <si>
    <t>テキストエリア</t>
  </si>
  <si>
    <t>1024 bytes</t>
  </si>
  <si>
    <t>メールアドレス</t>
  </si>
  <si>
    <t>256 bytes</t>
  </si>
  <si>
    <t>セレクト</t>
  </si>
  <si>
    <t>8 bytes</t>
  </si>
  <si>
    <t>マルチセレクト</t>
  </si>
  <si>
    <t>125 bytes</t>
  </si>
  <si>
    <t>整数</t>
    <phoneticPr fontId="2"/>
  </si>
  <si>
    <t>数値</t>
  </si>
  <si>
    <t>電話番号</t>
  </si>
  <si>
    <t>19 bytes</t>
  </si>
  <si>
    <t>日時</t>
  </si>
  <si>
    <t>日付</t>
  </si>
  <si>
    <t>4 bytes</t>
  </si>
  <si>
    <t>月日</t>
    <rPh sb="0" eb="2">
      <t>ツキヒ</t>
    </rPh>
    <phoneticPr fontId="2"/>
  </si>
  <si>
    <t>4 bytes</t>
    <phoneticPr fontId="2"/>
  </si>
  <si>
    <t>時刻</t>
    <rPh sb="0" eb="2">
      <t>ジコク</t>
    </rPh>
    <phoneticPr fontId="2"/>
  </si>
  <si>
    <t>8 bytes</t>
    <phoneticPr fontId="2"/>
  </si>
  <si>
    <t>パスワード</t>
  </si>
  <si>
    <t>128bytes</t>
  </si>
  <si>
    <t>参照</t>
  </si>
  <si>
    <t>8bytes</t>
  </si>
  <si>
    <t>ユーザー</t>
  </si>
  <si>
    <t>320bytes</t>
  </si>
  <si>
    <t>１レコードあたりのストレージ</t>
  </si>
  <si>
    <t>スタンダードプラン</t>
  </si>
  <si>
    <t>レコード容量</t>
  </si>
  <si>
    <t>月額費用</t>
  </si>
  <si>
    <t>想定レコード数</t>
  </si>
  <si>
    <t>rec</t>
  </si>
  <si>
    <t>必要</t>
  </si>
  <si>
    <t>レコード数</t>
  </si>
  <si>
    <t>想定</t>
  </si>
  <si>
    <t>レコードストレージ</t>
  </si>
  <si>
    <t>追加月額費用</t>
  </si>
  <si>
    <t>合計月額費用</t>
  </si>
  <si>
    <t>ファイルストレージ試算ツール</t>
  </si>
  <si>
    <t>ファイルサイズ</t>
  </si>
  <si>
    <t>１レコードあたりのファイル数</t>
  </si>
  <si>
    <t>小計</t>
  </si>
  <si>
    <t>初期提供ストレージ</t>
  </si>
  <si>
    <t>想定ファイル数</t>
  </si>
  <si>
    <t>個</t>
  </si>
  <si>
    <t>必要レコード数</t>
  </si>
  <si>
    <t>想定ファイルストレージ</t>
  </si>
  <si>
    <t>超過ファイルストレージ</t>
  </si>
  <si>
    <t>No</t>
  </si>
  <si>
    <t>超過レコードストレージ</t>
  </si>
  <si>
    <t>金額</t>
  </si>
  <si>
    <t>MB</t>
    <phoneticPr fontId="2"/>
  </si>
  <si>
    <t>1ファイルあたりのファイルサイズ
(100MBまで）</t>
    <phoneticPr fontId="2"/>
  </si>
  <si>
    <t>GB</t>
    <phoneticPr fontId="2"/>
  </si>
  <si>
    <t>※画面上の容量単位は「KB」「MB」で表示していますが、内部では2進数基準の「KiB（1,024Byte）」</t>
    <phoneticPr fontId="2"/>
  </si>
  <si>
    <t>　 「MiB（1,024KiB）」で計算しています。</t>
    <phoneticPr fontId="2"/>
  </si>
  <si>
    <t>KB</t>
    <phoneticPr fontId="2"/>
  </si>
  <si>
    <t>合計（KB）</t>
    <phoneticPr fontId="2"/>
  </si>
  <si>
    <t xml:space="preserve">  そのため、表示値と実際の計算結果にわずかな差異が生じる場合がありますが、動作上の問題はありません。</t>
    <rPh sb="38" eb="40">
      <t>ドウサ</t>
    </rPh>
    <rPh sb="40" eb="41">
      <t>ジョウ</t>
    </rPh>
    <rPh sb="42" eb="44">
      <t>モンダイ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</si>
</sst>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6" formatCode="&quot;¥&quot;#,##0;[Red]&quot;¥&quot;\-#,##0"/>
    <numFmt numFmtId="176" formatCode="#,##0.000;[Red]\-#,##0.000"/>
    <numFmt numFmtId="177" formatCode="0_ "/>
  </numFmts>
  <fonts count="6"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BIZ UDPゴシック"/>
      <family val="3"/>
      <charset val="128"/>
    </font>
    <font>
      <sz val="11"/>
      <color theme="1"/>
      <name val="BIZ UDPゴシック"/>
      <family val="3"/>
      <charset val="128"/>
    </font>
    <font>
      <sz val="11"/>
      <color rgb="FFFF0000"/>
      <name val="BIZ UDPゴシック"/>
      <family val="3"/>
      <charset val="128"/>
    </font>
  </fonts>
  <fills count="4">
    <fill>
      <patternFill patternType="none"/>
    </fill>
    <fill>
      <patternFill patternType="gray125"/>
    </fill>
    <fill>
      <patternFill patternType="solid">
        <fgColor theme="1"/>
        <bgColor indexed="64"/>
      </patternFill>
    </fill>
    <fill>
      <patternFill patternType="solid">
        <fgColor theme="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rgb="FFFF0000"/>
      </left>
      <right style="thick">
        <color rgb="FFFF0000"/>
      </right>
      <top style="thick">
        <color rgb="FFFF0000"/>
      </top>
      <bottom style="thick">
        <color rgb="FFFF0000"/>
      </bottom>
      <diagonal/>
    </border>
    <border>
      <left style="thin">
        <color rgb="FFFF0000"/>
      </left>
      <right/>
      <top style="thin">
        <color rgb="FFFF0000"/>
      </top>
      <bottom style="thin">
        <color indexed="64"/>
      </bottom>
      <diagonal/>
    </border>
    <border>
      <left style="thin">
        <color rgb="FFFF0000"/>
      </left>
      <right/>
      <top style="thin">
        <color indexed="64"/>
      </top>
      <bottom style="thin">
        <color indexed="64"/>
      </bottom>
      <diagonal/>
    </border>
    <border>
      <left style="thick">
        <color rgb="FFFF0000"/>
      </left>
      <right style="thick">
        <color rgb="FFFF0000"/>
      </right>
      <top style="thick">
        <color rgb="FFFF0000"/>
      </top>
      <bottom style="thin">
        <color indexed="64"/>
      </bottom>
      <diagonal/>
    </border>
    <border>
      <left style="thick">
        <color rgb="FFFF0000"/>
      </left>
      <right style="thick">
        <color rgb="FFFF0000"/>
      </right>
      <top style="thin">
        <color indexed="64"/>
      </top>
      <bottom style="thin">
        <color indexed="64"/>
      </bottom>
      <diagonal/>
    </border>
    <border>
      <left style="thick">
        <color rgb="FFFF0000"/>
      </left>
      <right style="thick">
        <color rgb="FFFF0000"/>
      </right>
      <top style="thin">
        <color indexed="64"/>
      </top>
      <bottom style="thick">
        <color rgb="FFFF0000"/>
      </bottom>
      <diagonal/>
    </border>
    <border>
      <left style="thin">
        <color indexed="64"/>
      </left>
      <right style="thin">
        <color indexed="64"/>
      </right>
      <top style="thick">
        <color rgb="FFFF0000"/>
      </top>
      <bottom style="thin">
        <color indexed="6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theme="1"/>
      </right>
      <top style="thin">
        <color theme="1"/>
      </top>
      <bottom/>
      <diagonal/>
    </border>
    <border>
      <left style="medium">
        <color theme="5" tint="-0.249977111117893"/>
      </left>
      <right style="medium">
        <color theme="5" tint="-0.249977111117893"/>
      </right>
      <top style="medium">
        <color theme="5" tint="-0.249977111117893"/>
      </top>
      <bottom style="medium">
        <color theme="5" tint="-0.249977111117893"/>
      </bottom>
      <diagonal/>
    </border>
    <border>
      <left/>
      <right/>
      <top style="medium">
        <color theme="5" tint="-0.249977111117893"/>
      </top>
      <bottom style="medium">
        <color theme="5" tint="-0.249977111117893"/>
      </bottom>
      <diagonal/>
    </border>
    <border>
      <left/>
      <right style="medium">
        <color theme="5" tint="-0.249977111117893"/>
      </right>
      <top style="medium">
        <color theme="5" tint="-0.249977111117893"/>
      </top>
      <bottom style="medium">
        <color theme="5" tint="-0.249977111117893"/>
      </bottom>
      <diagonal/>
    </border>
    <border>
      <left style="medium">
        <color theme="5" tint="-0.249977111117893"/>
      </left>
      <right style="thin">
        <color theme="1"/>
      </right>
      <top style="medium">
        <color theme="5" tint="-0.249977111117893"/>
      </top>
      <bottom style="medium">
        <color theme="5" tint="-0.249977111117893"/>
      </bottom>
      <diagonal/>
    </border>
    <border>
      <left style="thin">
        <color theme="1"/>
      </left>
      <right style="medium">
        <color theme="5" tint="-0.249977111117893"/>
      </right>
      <top style="medium">
        <color theme="5" tint="-0.249977111117893"/>
      </top>
      <bottom style="medium">
        <color theme="5" tint="-0.249977111117893"/>
      </bottom>
      <diagonal/>
    </border>
    <border>
      <left style="thin">
        <color rgb="FFFF0000"/>
      </left>
      <right style="thick">
        <color rgb="FFFF0000"/>
      </right>
      <top style="thin">
        <color auto="1"/>
      </top>
      <bottom style="thin">
        <color rgb="FFFF0000"/>
      </bottom>
      <diagonal/>
    </border>
    <border>
      <left style="thin">
        <color rgb="FFFF0000"/>
      </left>
      <right/>
      <top style="thin">
        <color indexed="64"/>
      </top>
      <bottom/>
      <diagonal/>
    </border>
    <border>
      <left/>
      <right/>
      <top style="thin">
        <color theme="1"/>
      </top>
      <bottom/>
      <diagonal/>
    </border>
    <border>
      <left/>
      <right style="thin">
        <color theme="1"/>
      </right>
      <top style="thin">
        <color theme="1"/>
      </top>
      <bottom/>
      <diagonal/>
    </border>
  </borders>
  <cellStyleXfs count="3">
    <xf numFmtId="0" fontId="0" fillId="0" borderId="0">
      <alignment vertical="center"/>
    </xf>
    <xf numFmtId="38" fontId="1" fillId="0" borderId="0">
      <alignment vertical="center"/>
    </xf>
    <xf numFmtId="6" fontId="1" fillId="0" borderId="0">
      <alignment vertical="center"/>
    </xf>
  </cellStyleXfs>
  <cellXfs count="70">
    <xf numFmtId="0" fontId="0" fillId="0" borderId="0" xfId="0">
      <alignment vertical="center"/>
    </xf>
    <xf numFmtId="0" fontId="0" fillId="0" borderId="1" xfId="0" applyBorder="1">
      <alignment vertical="center"/>
    </xf>
    <xf numFmtId="0" fontId="0" fillId="0" borderId="0" xfId="0" applyAlignment="1">
      <alignment horizontal="center" vertical="center"/>
    </xf>
    <xf numFmtId="3" fontId="0" fillId="0" borderId="1" xfId="0" applyNumberFormat="1" applyBorder="1">
      <alignment vertical="center"/>
    </xf>
    <xf numFmtId="0" fontId="3" fillId="2" borderId="1" xfId="0" applyFont="1" applyFill="1" applyBorder="1">
      <alignment vertical="center"/>
    </xf>
    <xf numFmtId="0" fontId="4" fillId="0" borderId="0" xfId="0" applyFont="1">
      <alignment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right" vertical="center"/>
    </xf>
    <xf numFmtId="0" fontId="4" fillId="0" borderId="2" xfId="0" applyFont="1" applyBorder="1">
      <alignment vertical="center"/>
    </xf>
    <xf numFmtId="0" fontId="4" fillId="0" borderId="1" xfId="0" applyFont="1" applyBorder="1">
      <alignment vertical="center"/>
    </xf>
    <xf numFmtId="0" fontId="4" fillId="0" borderId="3" xfId="0" applyFont="1" applyBorder="1">
      <alignment vertical="center"/>
    </xf>
    <xf numFmtId="0" fontId="4" fillId="0" borderId="4" xfId="0" applyFont="1" applyBorder="1" applyAlignment="1">
      <alignment horizontal="right" vertical="center"/>
    </xf>
    <xf numFmtId="6" fontId="4" fillId="0" borderId="5" xfId="2" applyFont="1" applyBorder="1">
      <alignment vertical="center"/>
    </xf>
    <xf numFmtId="0" fontId="4" fillId="0" borderId="1" xfId="0" applyFont="1" applyBorder="1" applyAlignment="1">
      <alignment horizontal="right" vertical="center"/>
    </xf>
    <xf numFmtId="0" fontId="4" fillId="0" borderId="3" xfId="0" applyFont="1" applyBorder="1" applyAlignment="1">
      <alignment horizontal="center" vertical="center"/>
    </xf>
    <xf numFmtId="0" fontId="4" fillId="0" borderId="6" xfId="0" applyFont="1" applyBorder="1">
      <alignment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3" borderId="8" xfId="0" applyFont="1" applyFill="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7" xfId="0" applyFont="1" applyBorder="1">
      <alignment vertical="center"/>
    </xf>
    <xf numFmtId="176" fontId="4" fillId="0" borderId="15" xfId="1" applyNumberFormat="1" applyFont="1" applyBorder="1">
      <alignment vertical="center"/>
    </xf>
    <xf numFmtId="0" fontId="4" fillId="3" borderId="12"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14" xfId="0" applyFont="1" applyFill="1" applyBorder="1" applyAlignment="1">
      <alignment horizontal="center" vertical="center"/>
    </xf>
    <xf numFmtId="38" fontId="4" fillId="3" borderId="9" xfId="1" applyFont="1" applyFill="1" applyBorder="1">
      <alignment vertical="center"/>
    </xf>
    <xf numFmtId="0" fontId="4" fillId="0" borderId="0" xfId="0" applyFont="1" applyAlignment="1">
      <alignment horizontal="left" vertical="center" wrapText="1"/>
    </xf>
    <xf numFmtId="0" fontId="4" fillId="3" borderId="0" xfId="0" applyFont="1" applyFill="1" applyAlignment="1">
      <alignment horizontal="center" vertical="center"/>
    </xf>
    <xf numFmtId="0" fontId="4" fillId="0" borderId="0" xfId="0" applyFont="1" applyAlignment="1">
      <alignment horizontal="left" vertical="center"/>
    </xf>
    <xf numFmtId="177" fontId="4" fillId="0" borderId="0" xfId="0" applyNumberFormat="1" applyFont="1" applyAlignment="1">
      <alignment horizontal="center" vertical="center"/>
    </xf>
    <xf numFmtId="0" fontId="4" fillId="0" borderId="16" xfId="0" applyFont="1" applyBorder="1" applyAlignment="1">
      <alignment horizontal="center" vertical="center"/>
    </xf>
    <xf numFmtId="0" fontId="4" fillId="0" borderId="16" xfId="0" applyFont="1" applyBorder="1">
      <alignment vertical="center"/>
    </xf>
    <xf numFmtId="0" fontId="4" fillId="0" borderId="16" xfId="0" applyFont="1" applyBorder="1" applyAlignment="1">
      <alignment horizontal="right" vertical="center"/>
    </xf>
    <xf numFmtId="0" fontId="4" fillId="0" borderId="17" xfId="0" applyFont="1" applyBorder="1" applyAlignment="1">
      <alignment horizontal="center" vertical="center"/>
    </xf>
    <xf numFmtId="0" fontId="4" fillId="0" borderId="21" xfId="0" applyFont="1" applyBorder="1" applyAlignment="1">
      <alignment horizontal="center" vertical="center"/>
    </xf>
    <xf numFmtId="0" fontId="4" fillId="0" borderId="21" xfId="0" applyFont="1" applyBorder="1" applyAlignment="1">
      <alignment horizontal="left"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38" fontId="4" fillId="3" borderId="16" xfId="1" applyFont="1" applyFill="1" applyBorder="1">
      <alignment vertical="center"/>
    </xf>
    <xf numFmtId="0" fontId="4" fillId="0" borderId="19" xfId="0" applyFont="1" applyBorder="1">
      <alignment vertical="center"/>
    </xf>
    <xf numFmtId="0" fontId="4" fillId="0" borderId="18" xfId="0" applyFont="1" applyBorder="1">
      <alignment vertical="center"/>
    </xf>
    <xf numFmtId="0" fontId="4" fillId="0" borderId="22" xfId="0" applyFont="1" applyBorder="1">
      <alignment vertical="center"/>
    </xf>
    <xf numFmtId="0" fontId="4" fillId="0" borderId="28" xfId="0" applyFont="1" applyBorder="1" applyAlignment="1">
      <alignment horizontal="center" vertical="center"/>
    </xf>
    <xf numFmtId="0" fontId="4" fillId="0" borderId="27" xfId="0" applyFont="1" applyBorder="1" applyAlignment="1">
      <alignment horizontal="center" vertical="center"/>
    </xf>
    <xf numFmtId="0" fontId="0" fillId="0" borderId="0" xfId="0" applyAlignment="1"/>
    <xf numFmtId="0" fontId="5" fillId="0" borderId="0" xfId="0" applyFont="1">
      <alignment vertical="center"/>
    </xf>
    <xf numFmtId="0" fontId="4" fillId="0" borderId="22" xfId="0" applyFont="1" applyBorder="1" applyAlignment="1">
      <alignment horizontal="center" vertical="center"/>
    </xf>
    <xf numFmtId="0" fontId="0" fillId="0" borderId="23" xfId="0" applyBorder="1" applyAlignment="1"/>
    <xf numFmtId="0" fontId="0" fillId="0" borderId="24" xfId="0" applyBorder="1" applyAlignment="1"/>
    <xf numFmtId="0" fontId="4" fillId="0" borderId="0" xfId="0" applyFont="1" applyAlignment="1">
      <alignment horizontal="center" vertical="center" wrapText="1"/>
    </xf>
    <xf numFmtId="0" fontId="0" fillId="0" borderId="0" xfId="0">
      <alignment vertical="center"/>
    </xf>
    <xf numFmtId="0" fontId="4" fillId="0" borderId="21" xfId="0" applyFont="1" applyBorder="1" applyAlignment="1">
      <alignment horizontal="center" vertical="center"/>
    </xf>
    <xf numFmtId="0" fontId="0" fillId="0" borderId="29" xfId="0" applyBorder="1" applyAlignment="1"/>
    <xf numFmtId="0" fontId="0" fillId="0" borderId="30" xfId="0" applyBorder="1" applyAlignment="1"/>
    <xf numFmtId="6" fontId="4" fillId="0" borderId="1" xfId="0" applyNumberFormat="1" applyFont="1" applyBorder="1" applyAlignment="1">
      <alignment horizontal="center" vertical="center"/>
    </xf>
    <xf numFmtId="0" fontId="0" fillId="0" borderId="2" xfId="0" applyBorder="1" applyAlignment="1"/>
    <xf numFmtId="5" fontId="4" fillId="0" borderId="16" xfId="0" applyNumberFormat="1" applyFont="1" applyBorder="1" applyAlignment="1">
      <alignment horizontal="center" vertical="center"/>
    </xf>
    <xf numFmtId="0" fontId="0" fillId="0" borderId="17" xfId="0" applyBorder="1" applyAlignment="1"/>
    <xf numFmtId="0" fontId="4" fillId="0" borderId="1" xfId="0" applyFont="1" applyBorder="1" applyAlignment="1">
      <alignment horizontal="center" vertical="center"/>
    </xf>
    <xf numFmtId="0" fontId="0" fillId="0" borderId="6" xfId="0" applyBorder="1" applyAlignment="1"/>
    <xf numFmtId="6" fontId="4" fillId="0" borderId="1" xfId="2" applyFont="1" applyBorder="1" applyAlignment="1">
      <alignment horizontal="center" vertical="center"/>
    </xf>
    <xf numFmtId="0" fontId="4" fillId="0" borderId="19" xfId="0" applyFont="1" applyBorder="1" applyAlignment="1">
      <alignment horizontal="left" vertical="center" wrapText="1"/>
    </xf>
    <xf numFmtId="0" fontId="0" fillId="0" borderId="20" xfId="0" applyBorder="1" applyAlignment="1"/>
    <xf numFmtId="0" fontId="4" fillId="0" borderId="16" xfId="0" applyFont="1" applyBorder="1" applyAlignment="1">
      <alignment horizontal="center" vertical="center"/>
    </xf>
    <xf numFmtId="0" fontId="4" fillId="0" borderId="0" xfId="0" applyFont="1" applyAlignment="1">
      <alignment horizontal="left" vertical="center"/>
    </xf>
    <xf numFmtId="0" fontId="0" fillId="0" borderId="0" xfId="0" applyAlignment="1">
      <alignment horizontal="center" vertical="center"/>
    </xf>
    <xf numFmtId="0" fontId="4" fillId="0" borderId="0" xfId="0" applyFont="1" applyAlignment="1">
      <alignment horizontal="left" vertical="center" wrapText="1"/>
    </xf>
    <xf numFmtId="5" fontId="4" fillId="0" borderId="0" xfId="0" applyNumberFormat="1" applyFont="1" applyAlignment="1">
      <alignment horizontal="center" vertical="center"/>
    </xf>
  </cellXfs>
  <cellStyles count="3">
    <cellStyle name="桁区切り" xfId="1" builtinId="6"/>
    <cellStyle name="通貨" xfId="2" builtinId="7"/>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520700</xdr:colOff>
      <xdr:row>11</xdr:row>
      <xdr:rowOff>87086</xdr:rowOff>
    </xdr:from>
    <xdr:to>
      <xdr:col>14</xdr:col>
      <xdr:colOff>102267</xdr:colOff>
      <xdr:row>26</xdr:row>
      <xdr:rowOff>27531</xdr:rowOff>
    </xdr:to>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stretch>
          <a:fillRect/>
        </a:stretch>
      </xdr:blipFill>
      <xdr:spPr>
        <a:xfrm>
          <a:off x="8077200" y="2614386"/>
          <a:ext cx="5407690" cy="3387067"/>
        </a:xfrm>
        <a:prstGeom prst="rect">
          <a:avLst/>
        </a:prstGeom>
        <a:ln>
          <a:solidFill>
            <a:schemeClr val="accent2"/>
          </a:solidFill>
          <a:prstDash val="solid"/>
        </a:ln>
      </xdr:spPr>
    </xdr:pic>
    <xdr:clientData/>
  </xdr:twoCellAnchor>
  <xdr:twoCellAnchor>
    <xdr:from>
      <xdr:col>0</xdr:col>
      <xdr:colOff>152400</xdr:colOff>
      <xdr:row>0</xdr:row>
      <xdr:rowOff>85725</xdr:rowOff>
    </xdr:from>
    <xdr:to>
      <xdr:col>9</xdr:col>
      <xdr:colOff>466725</xdr:colOff>
      <xdr:row>8</xdr:row>
      <xdr:rowOff>180975</xdr:rowOff>
    </xdr:to>
    <xdr:sp macro="" textlink="">
      <xdr:nvSpPr>
        <xdr:cNvPr id="2" name="正方形/長方形 1">
          <a:extLst>
            <a:ext uri="{FF2B5EF4-FFF2-40B4-BE49-F238E27FC236}">
              <a16:creationId xmlns:a16="http://schemas.microsoft.com/office/drawing/2014/main" id="{818163D8-5AC3-E755-0579-7F04E7E927AC}"/>
            </a:ext>
            <a:ext uri="{147F2762-F138-4A5C-976F-8EAC2B608ADB}">
              <a16:predDERef xmlns:a16="http://schemas.microsoft.com/office/drawing/2014/main" pred="{00000000-0008-0000-0000-000006000000}"/>
            </a:ext>
          </a:extLst>
        </xdr:cNvPr>
        <xdr:cNvSpPr/>
      </xdr:nvSpPr>
      <xdr:spPr>
        <a:xfrm>
          <a:off x="152400" y="85725"/>
          <a:ext cx="7429500" cy="1924050"/>
        </a:xfrm>
        <a:prstGeom prst="rect">
          <a:avLst/>
        </a:prstGeom>
        <a:solidFill>
          <a:schemeClr val="bg1"/>
        </a:solid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BIZ UDPゴシック" panose="020B0400000000000000" pitchFamily="50" charset="-128"/>
              <a:ea typeface="BIZ UDPゴシック" panose="020B0400000000000000" pitchFamily="50" charset="-128"/>
              <a:cs typeface="+mn-cs"/>
            </a:rPr>
            <a:t>■使い方</a:t>
          </a:r>
          <a:endParaRPr kumimoji="1" lang="en-US" altLang="ja-JP" sz="1100">
            <a:solidFill>
              <a:schemeClr val="tx1"/>
            </a:solidFill>
            <a:effectLst/>
            <a:latin typeface="BIZ UDPゴシック" panose="020B0400000000000000" pitchFamily="50" charset="-128"/>
            <a:ea typeface="BIZ UDPゴシック" panose="020B0400000000000000" pitchFamily="50" charset="-128"/>
            <a:cs typeface="+mn-cs"/>
          </a:endParaRPr>
        </a:p>
        <a:p>
          <a:endParaRPr lang="ja-JP" altLang="ja-JP" sz="1100">
            <a:solidFill>
              <a:schemeClr val="tx1"/>
            </a:solidFill>
            <a:effectLst/>
            <a:latin typeface="BIZ UDPゴシック" panose="020B0400000000000000" pitchFamily="50" charset="-128"/>
            <a:ea typeface="BIZ UDPゴシック" panose="020B0400000000000000" pitchFamily="50" charset="-128"/>
          </a:endParaRPr>
        </a:p>
        <a:p>
          <a:r>
            <a:rPr kumimoji="1" lang="ja-JP" altLang="ja-JP" sz="1100">
              <a:solidFill>
                <a:schemeClr val="tx1"/>
              </a:solidFill>
              <a:effectLst/>
              <a:latin typeface="BIZ UDPゴシック" panose="020B0400000000000000" pitchFamily="50" charset="-128"/>
              <a:ea typeface="BIZ UDPゴシック" panose="020B0400000000000000" pitchFamily="50" charset="-128"/>
              <a:cs typeface="+mn-cs"/>
            </a:rPr>
            <a:t>☆レコード金額試算ツール</a:t>
          </a:r>
          <a:endParaRPr lang="ja-JP" altLang="ja-JP" sz="1100">
            <a:solidFill>
              <a:schemeClr val="tx1"/>
            </a:solidFill>
            <a:effectLst/>
            <a:latin typeface="BIZ UDPゴシック" panose="020B0400000000000000" pitchFamily="50" charset="-128"/>
            <a:ea typeface="BIZ UDPゴシック" panose="020B0400000000000000" pitchFamily="50" charset="-128"/>
          </a:endParaRPr>
        </a:p>
        <a:p>
          <a:r>
            <a:rPr kumimoji="1" lang="ja-JP" altLang="ja-JP" sz="1100">
              <a:solidFill>
                <a:schemeClr val="tx1"/>
              </a:solidFill>
              <a:effectLst/>
              <a:latin typeface="BIZ UDPゴシック" panose="020B0400000000000000" pitchFamily="50" charset="-128"/>
              <a:ea typeface="BIZ UDPゴシック" panose="020B0400000000000000" pitchFamily="50" charset="-128"/>
              <a:cs typeface="+mn-cs"/>
            </a:rPr>
            <a:t>　　・設定数の列に、</a:t>
          </a:r>
          <a:r>
            <a:rPr kumimoji="1" lang="en-US" altLang="ja-JP" sz="1100">
              <a:solidFill>
                <a:schemeClr val="tx1"/>
              </a:solidFill>
              <a:effectLst/>
              <a:latin typeface="BIZ UDPゴシック" panose="020B0400000000000000" pitchFamily="50" charset="-128"/>
              <a:ea typeface="BIZ UDPゴシック" panose="020B0400000000000000" pitchFamily="50" charset="-128"/>
              <a:cs typeface="+mn-cs"/>
            </a:rPr>
            <a:t>SPIRAL</a:t>
          </a:r>
          <a:r>
            <a:rPr kumimoji="1" lang="en-US" altLang="ja-JP" sz="1100" baseline="0">
              <a:solidFill>
                <a:schemeClr val="tx1"/>
              </a:solidFill>
              <a:effectLst/>
              <a:latin typeface="BIZ UDPゴシック" panose="020B0400000000000000" pitchFamily="50" charset="-128"/>
              <a:ea typeface="BIZ UDPゴシック" panose="020B0400000000000000" pitchFamily="50" charset="-128"/>
              <a:cs typeface="+mn-cs"/>
            </a:rPr>
            <a:t> WebTools</a:t>
          </a:r>
          <a:r>
            <a:rPr kumimoji="1" lang="ja-JP" altLang="ja-JP" sz="1100" baseline="0">
              <a:solidFill>
                <a:schemeClr val="tx1"/>
              </a:solidFill>
              <a:effectLst/>
              <a:latin typeface="BIZ UDPゴシック" panose="020B0400000000000000" pitchFamily="50" charset="-128"/>
              <a:ea typeface="BIZ UDPゴシック" panose="020B0400000000000000" pitchFamily="50" charset="-128"/>
              <a:cs typeface="+mn-cs"/>
            </a:rPr>
            <a:t>の</a:t>
          </a:r>
          <a:r>
            <a:rPr kumimoji="1" lang="en-US" altLang="ja-JP" sz="1100" baseline="0">
              <a:solidFill>
                <a:schemeClr val="tx1"/>
              </a:solidFill>
              <a:effectLst/>
              <a:latin typeface="BIZ UDPゴシック" panose="020B0400000000000000" pitchFamily="50" charset="-128"/>
              <a:ea typeface="BIZ UDPゴシック" panose="020B0400000000000000" pitchFamily="50" charset="-128"/>
              <a:cs typeface="+mn-cs"/>
            </a:rPr>
            <a:t>DB</a:t>
          </a:r>
          <a:r>
            <a:rPr kumimoji="1" lang="ja-JP" altLang="ja-JP" sz="1100" baseline="0">
              <a:solidFill>
                <a:schemeClr val="tx1"/>
              </a:solidFill>
              <a:effectLst/>
              <a:latin typeface="BIZ UDPゴシック" panose="020B0400000000000000" pitchFamily="50" charset="-128"/>
              <a:ea typeface="BIZ UDPゴシック" panose="020B0400000000000000" pitchFamily="50" charset="-128"/>
              <a:cs typeface="+mn-cs"/>
            </a:rPr>
            <a:t>に設定している情報を入力してください。</a:t>
          </a:r>
          <a:endParaRPr kumimoji="1" lang="en-US" altLang="ja-JP" sz="1100" baseline="0">
            <a:solidFill>
              <a:schemeClr val="tx1"/>
            </a:solidFill>
            <a:effectLst/>
            <a:latin typeface="BIZ UDPゴシック" panose="020B0400000000000000" pitchFamily="50" charset="-128"/>
            <a:ea typeface="BIZ UDPゴシック" panose="020B0400000000000000" pitchFamily="50" charset="-128"/>
            <a:cs typeface="+mn-cs"/>
          </a:endParaRPr>
        </a:p>
        <a:p>
          <a:endParaRPr lang="ja-JP" altLang="ja-JP" sz="1100">
            <a:solidFill>
              <a:schemeClr val="tx1"/>
            </a:solidFill>
            <a:effectLst/>
            <a:latin typeface="BIZ UDPゴシック" panose="020B0400000000000000" pitchFamily="50" charset="-128"/>
            <a:ea typeface="BIZ UDPゴシック" panose="020B0400000000000000" pitchFamily="50" charset="-128"/>
          </a:endParaRPr>
        </a:p>
        <a:p>
          <a:r>
            <a:rPr kumimoji="1" lang="ja-JP" altLang="ja-JP" sz="1100" baseline="0">
              <a:solidFill>
                <a:schemeClr val="tx1"/>
              </a:solidFill>
              <a:effectLst/>
              <a:latin typeface="BIZ UDPゴシック" panose="020B0400000000000000" pitchFamily="50" charset="-128"/>
              <a:ea typeface="BIZ UDPゴシック" panose="020B0400000000000000" pitchFamily="50" charset="-128"/>
              <a:cs typeface="+mn-cs"/>
            </a:rPr>
            <a:t>☆ファイルストレージ試算ツール</a:t>
          </a:r>
          <a:endParaRPr lang="ja-JP" altLang="ja-JP" sz="1100">
            <a:solidFill>
              <a:schemeClr val="tx1"/>
            </a:solidFill>
            <a:effectLst/>
            <a:latin typeface="BIZ UDPゴシック" panose="020B0400000000000000" pitchFamily="50" charset="-128"/>
            <a:ea typeface="BIZ UDPゴシック" panose="020B0400000000000000" pitchFamily="50" charset="-128"/>
          </a:endParaRPr>
        </a:p>
        <a:p>
          <a:r>
            <a:rPr kumimoji="1" lang="ja-JP" altLang="ja-JP" sz="1100" baseline="0">
              <a:solidFill>
                <a:schemeClr val="tx1"/>
              </a:solidFill>
              <a:effectLst/>
              <a:latin typeface="BIZ UDPゴシック" panose="020B0400000000000000" pitchFamily="50" charset="-128"/>
              <a:ea typeface="BIZ UDPゴシック" panose="020B0400000000000000" pitchFamily="50" charset="-128"/>
              <a:cs typeface="+mn-cs"/>
            </a:rPr>
            <a:t>　　・「ファイルサイズ」の列に１ファイル当たり、ファイル型フィールドで許容するファイルサイズを</a:t>
          </a:r>
          <a:r>
            <a:rPr kumimoji="1" lang="en-US" altLang="ja-JP" sz="1100" baseline="0">
              <a:solidFill>
                <a:schemeClr val="tx1"/>
              </a:solidFill>
              <a:effectLst/>
              <a:latin typeface="BIZ UDPゴシック" panose="020B0400000000000000" pitchFamily="50" charset="-128"/>
              <a:ea typeface="BIZ UDPゴシック" panose="020B0400000000000000" pitchFamily="50" charset="-128"/>
              <a:cs typeface="+mn-cs"/>
            </a:rPr>
            <a:t>1〜100</a:t>
          </a:r>
          <a:r>
            <a:rPr kumimoji="1" lang="ja-JP" altLang="ja-JP" sz="1100" baseline="0">
              <a:solidFill>
                <a:schemeClr val="tx1"/>
              </a:solidFill>
              <a:effectLst/>
              <a:latin typeface="BIZ UDPゴシック" panose="020B0400000000000000" pitchFamily="50" charset="-128"/>
              <a:ea typeface="BIZ UDPゴシック" panose="020B0400000000000000" pitchFamily="50" charset="-128"/>
              <a:cs typeface="+mn-cs"/>
            </a:rPr>
            <a:t>の数値で</a:t>
          </a:r>
          <a:endParaRPr lang="ja-JP" altLang="ja-JP" sz="1100">
            <a:solidFill>
              <a:schemeClr val="tx1"/>
            </a:solidFill>
            <a:effectLst/>
            <a:latin typeface="BIZ UDPゴシック" panose="020B0400000000000000" pitchFamily="50" charset="-128"/>
            <a:ea typeface="BIZ UDPゴシック" panose="020B0400000000000000" pitchFamily="50" charset="-128"/>
          </a:endParaRPr>
        </a:p>
        <a:p>
          <a:r>
            <a:rPr kumimoji="1" lang="ja-JP" altLang="ja-JP" sz="1100" baseline="0">
              <a:solidFill>
                <a:schemeClr val="tx1"/>
              </a:solidFill>
              <a:effectLst/>
              <a:latin typeface="BIZ UDPゴシック" panose="020B0400000000000000" pitchFamily="50" charset="-128"/>
              <a:ea typeface="BIZ UDPゴシック" panose="020B0400000000000000" pitchFamily="50" charset="-128"/>
              <a:cs typeface="+mn-cs"/>
            </a:rPr>
            <a:t>　　　入力してください。</a:t>
          </a:r>
          <a:br>
            <a:rPr kumimoji="1" lang="en-US" altLang="ja-JP" sz="1100" baseline="0">
              <a:solidFill>
                <a:schemeClr val="tx1"/>
              </a:solidFill>
              <a:effectLst/>
              <a:latin typeface="BIZ UDPゴシック" panose="020B0400000000000000" pitchFamily="50" charset="-128"/>
              <a:ea typeface="BIZ UDPゴシック" panose="020B0400000000000000" pitchFamily="50" charset="-128"/>
              <a:cs typeface="+mn-cs"/>
            </a:rPr>
          </a:br>
          <a:r>
            <a:rPr kumimoji="1" lang="ja-JP" altLang="ja-JP" sz="1100" baseline="0">
              <a:solidFill>
                <a:schemeClr val="tx1"/>
              </a:solidFill>
              <a:effectLst/>
              <a:latin typeface="BIZ UDPゴシック" panose="020B0400000000000000" pitchFamily="50" charset="-128"/>
              <a:ea typeface="BIZ UDPゴシック" panose="020B0400000000000000" pitchFamily="50" charset="-128"/>
              <a:cs typeface="+mn-cs"/>
            </a:rPr>
            <a:t>　　・「１レコードあたりのファイル数」の列には１レコードあたり、そのファイルを何個登録をするか</a:t>
          </a:r>
          <a:endParaRPr lang="ja-JP" altLang="ja-JP" sz="1100">
            <a:solidFill>
              <a:schemeClr val="tx1"/>
            </a:solidFill>
            <a:effectLst/>
            <a:latin typeface="BIZ UDPゴシック" panose="020B0400000000000000" pitchFamily="50" charset="-128"/>
            <a:ea typeface="BIZ UDPゴシック" panose="020B0400000000000000" pitchFamily="50" charset="-128"/>
          </a:endParaRPr>
        </a:p>
        <a:p>
          <a:r>
            <a:rPr kumimoji="1" lang="ja-JP" altLang="ja-JP" sz="1100" baseline="0">
              <a:solidFill>
                <a:schemeClr val="tx1"/>
              </a:solidFill>
              <a:effectLst/>
              <a:latin typeface="BIZ UDPゴシック" panose="020B0400000000000000" pitchFamily="50" charset="-128"/>
              <a:ea typeface="BIZ UDPゴシック" panose="020B0400000000000000" pitchFamily="50" charset="-128"/>
              <a:cs typeface="+mn-cs"/>
            </a:rPr>
            <a:t>　　　数値を入力してください。</a:t>
          </a:r>
          <a:endParaRPr lang="ja-JP" altLang="ja-JP" sz="1100">
            <a:solidFill>
              <a:schemeClr val="tx1"/>
            </a:solidFill>
            <a:effectLst/>
            <a:latin typeface="BIZ UDPゴシック" panose="020B0400000000000000" pitchFamily="50" charset="-128"/>
            <a:ea typeface="BIZ UDPゴシック" panose="020B0400000000000000" pitchFamily="50" charset="-128"/>
          </a:endParaRPr>
        </a:p>
        <a:p>
          <a:pPr algn="l"/>
          <a:endParaRPr kumimoji="1" lang="ja-JP" altLang="en-US" sz="1100">
            <a:solidFill>
              <a:schemeClr val="tx1"/>
            </a:solidFill>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1:O52"/>
  <sheetViews>
    <sheetView showGridLines="0" tabSelected="1" zoomScale="120" zoomScaleNormal="120" workbookViewId="0">
      <selection activeCell="K2" sqref="K2"/>
    </sheetView>
  </sheetViews>
  <sheetFormatPr defaultColWidth="8.83203125" defaultRowHeight="18" x14ac:dyDescent="0.55000000000000004"/>
  <cols>
    <col min="1" max="1" width="2.08203125" style="46" customWidth="1"/>
    <col min="2" max="2" width="23.58203125" style="46" customWidth="1"/>
    <col min="3" max="3" width="14.33203125" style="46" customWidth="1"/>
    <col min="4" max="4" width="13.08203125" style="2" customWidth="1"/>
    <col min="5" max="5" width="0.33203125" style="2" hidden="1" customWidth="1"/>
    <col min="6" max="6" width="6.58203125" style="2" customWidth="1"/>
    <col min="7" max="7" width="12.5" style="46" customWidth="1"/>
    <col min="8" max="8" width="12.08203125" style="46" customWidth="1"/>
    <col min="10" max="10" width="9.5" style="46" customWidth="1"/>
    <col min="11" max="11" width="27.83203125" style="46" customWidth="1"/>
    <col min="12" max="12" width="9.08203125" style="46" customWidth="1"/>
    <col min="13" max="13" width="26.83203125" style="2" customWidth="1"/>
    <col min="14" max="14" width="12.58203125" style="46" customWidth="1"/>
  </cols>
  <sheetData>
    <row r="11" spans="2:15" ht="19" customHeight="1" x14ac:dyDescent="0.55000000000000004">
      <c r="B11" s="5" t="s">
        <v>0</v>
      </c>
      <c r="C11" s="5"/>
      <c r="D11" s="6"/>
      <c r="E11" s="6"/>
      <c r="F11" s="6"/>
      <c r="G11" s="5"/>
      <c r="H11" s="5"/>
      <c r="I11" s="5"/>
      <c r="J11" s="5"/>
      <c r="K11" s="5"/>
      <c r="L11" s="5"/>
      <c r="M11" s="6"/>
      <c r="N11" s="51"/>
      <c r="O11" s="52"/>
    </row>
    <row r="12" spans="2:15" ht="18.649999999999999" customHeight="1" thickBot="1" x14ac:dyDescent="0.6">
      <c r="B12" s="60" t="s">
        <v>1</v>
      </c>
      <c r="C12" s="57"/>
      <c r="D12" s="7" t="s">
        <v>2</v>
      </c>
      <c r="E12" s="17"/>
      <c r="F12" s="17" t="s">
        <v>3</v>
      </c>
      <c r="G12" s="60" t="s">
        <v>4</v>
      </c>
      <c r="H12" s="57"/>
      <c r="I12" s="5"/>
      <c r="J12" s="5"/>
      <c r="K12" s="5"/>
      <c r="L12" s="5"/>
      <c r="M12" s="6"/>
      <c r="N12" s="51"/>
      <c r="O12" s="52"/>
    </row>
    <row r="13" spans="2:15" ht="18.649999999999999" customHeight="1" thickTop="1" x14ac:dyDescent="0.55000000000000004">
      <c r="B13" s="8" t="s">
        <v>5</v>
      </c>
      <c r="C13" s="9" t="s">
        <v>6</v>
      </c>
      <c r="D13" s="15" t="s">
        <v>7</v>
      </c>
      <c r="E13" s="20">
        <v>128</v>
      </c>
      <c r="F13" s="24"/>
      <c r="G13" s="16">
        <f t="shared" ref="G13:G27" si="0">E13*F13</f>
        <v>0</v>
      </c>
      <c r="H13" s="9" t="s">
        <v>8</v>
      </c>
      <c r="I13" s="5"/>
      <c r="J13" s="5"/>
      <c r="K13" s="28"/>
      <c r="L13" s="29"/>
      <c r="M13" s="29"/>
      <c r="N13" s="6"/>
      <c r="O13" s="5"/>
    </row>
    <row r="14" spans="2:15" x14ac:dyDescent="0.55000000000000004">
      <c r="B14" s="8" t="s">
        <v>9</v>
      </c>
      <c r="C14" s="9" t="s">
        <v>6</v>
      </c>
      <c r="D14" s="15" t="s">
        <v>10</v>
      </c>
      <c r="E14" s="21">
        <v>1024</v>
      </c>
      <c r="F14" s="25"/>
      <c r="G14" s="16">
        <f t="shared" si="0"/>
        <v>0</v>
      </c>
      <c r="H14" s="9" t="s">
        <v>8</v>
      </c>
      <c r="I14" s="5"/>
      <c r="J14" s="5"/>
      <c r="K14" s="5"/>
      <c r="L14" s="5"/>
      <c r="M14" s="6"/>
      <c r="N14" s="5"/>
      <c r="O14" s="5"/>
    </row>
    <row r="15" spans="2:15" x14ac:dyDescent="0.55000000000000004">
      <c r="B15" s="8" t="s">
        <v>11</v>
      </c>
      <c r="C15" s="9" t="s">
        <v>6</v>
      </c>
      <c r="D15" s="15" t="s">
        <v>12</v>
      </c>
      <c r="E15" s="21">
        <v>256</v>
      </c>
      <c r="F15" s="25"/>
      <c r="G15" s="16">
        <f t="shared" si="0"/>
        <v>0</v>
      </c>
      <c r="H15" s="9" t="s">
        <v>8</v>
      </c>
      <c r="I15" s="5"/>
      <c r="J15" s="5"/>
      <c r="K15" s="5"/>
      <c r="L15" s="5"/>
      <c r="M15" s="6"/>
      <c r="N15" s="5"/>
      <c r="O15" s="5"/>
    </row>
    <row r="16" spans="2:15" x14ac:dyDescent="0.55000000000000004">
      <c r="B16" s="8" t="s">
        <v>13</v>
      </c>
      <c r="C16" s="9" t="s">
        <v>6</v>
      </c>
      <c r="D16" s="15" t="s">
        <v>14</v>
      </c>
      <c r="E16" s="21">
        <v>8</v>
      </c>
      <c r="F16" s="25"/>
      <c r="G16" s="16">
        <f t="shared" si="0"/>
        <v>0</v>
      </c>
      <c r="H16" s="9" t="s">
        <v>8</v>
      </c>
      <c r="I16" s="5"/>
      <c r="J16" s="5"/>
      <c r="K16" s="5"/>
      <c r="L16" s="30"/>
      <c r="M16" s="30"/>
      <c r="N16" s="6"/>
      <c r="O16" s="5"/>
    </row>
    <row r="17" spans="2:15" x14ac:dyDescent="0.55000000000000004">
      <c r="B17" s="8" t="s">
        <v>15</v>
      </c>
      <c r="C17" s="9" t="s">
        <v>6</v>
      </c>
      <c r="D17" s="15" t="s">
        <v>16</v>
      </c>
      <c r="E17" s="21">
        <v>125</v>
      </c>
      <c r="F17" s="25"/>
      <c r="G17" s="16">
        <f t="shared" si="0"/>
        <v>0</v>
      </c>
      <c r="H17" s="9" t="s">
        <v>8</v>
      </c>
      <c r="I17" s="5"/>
      <c r="J17" s="5"/>
      <c r="K17" s="5"/>
      <c r="L17" s="66"/>
      <c r="M17" s="67"/>
      <c r="N17" s="31"/>
      <c r="O17" s="5"/>
    </row>
    <row r="18" spans="2:15" x14ac:dyDescent="0.55000000000000004">
      <c r="B18" s="8" t="s">
        <v>17</v>
      </c>
      <c r="C18" s="9" t="s">
        <v>6</v>
      </c>
      <c r="D18" s="15" t="s">
        <v>14</v>
      </c>
      <c r="E18" s="21">
        <v>8</v>
      </c>
      <c r="F18" s="25"/>
      <c r="G18" s="16">
        <f t="shared" ref="G18:G20" si="1">E18*F18</f>
        <v>0</v>
      </c>
      <c r="H18" s="9" t="s">
        <v>8</v>
      </c>
      <c r="I18" s="5"/>
      <c r="J18" s="5"/>
      <c r="K18" s="5"/>
      <c r="L18" s="66"/>
      <c r="M18" s="67"/>
      <c r="N18" s="6"/>
      <c r="O18" s="5"/>
    </row>
    <row r="19" spans="2:15" x14ac:dyDescent="0.55000000000000004">
      <c r="B19" s="8" t="s">
        <v>18</v>
      </c>
      <c r="C19" s="9" t="s">
        <v>6</v>
      </c>
      <c r="D19" s="15" t="s">
        <v>14</v>
      </c>
      <c r="E19" s="21">
        <v>8</v>
      </c>
      <c r="F19" s="25"/>
      <c r="G19" s="16">
        <f t="shared" si="1"/>
        <v>0</v>
      </c>
      <c r="H19" s="9" t="s">
        <v>8</v>
      </c>
      <c r="I19" s="5"/>
      <c r="J19" s="5"/>
      <c r="K19" s="5"/>
      <c r="L19" s="66"/>
      <c r="M19" s="67"/>
      <c r="N19" s="6"/>
      <c r="O19" s="5"/>
    </row>
    <row r="20" spans="2:15" x14ac:dyDescent="0.55000000000000004">
      <c r="B20" s="8" t="s">
        <v>19</v>
      </c>
      <c r="C20" s="9" t="s">
        <v>6</v>
      </c>
      <c r="D20" s="15" t="s">
        <v>20</v>
      </c>
      <c r="E20" s="21">
        <v>19</v>
      </c>
      <c r="F20" s="25"/>
      <c r="G20" s="16">
        <f t="shared" si="1"/>
        <v>0</v>
      </c>
      <c r="H20" s="9" t="s">
        <v>8</v>
      </c>
      <c r="I20" s="5"/>
      <c r="J20" s="5"/>
      <c r="K20" s="5"/>
      <c r="L20" s="68"/>
      <c r="M20" s="67"/>
      <c r="N20" s="69"/>
      <c r="O20" s="52"/>
    </row>
    <row r="21" spans="2:15" x14ac:dyDescent="0.55000000000000004">
      <c r="B21" s="8" t="s">
        <v>21</v>
      </c>
      <c r="C21" s="9" t="s">
        <v>6</v>
      </c>
      <c r="D21" s="15" t="s">
        <v>14</v>
      </c>
      <c r="E21" s="21">
        <v>8</v>
      </c>
      <c r="F21" s="25"/>
      <c r="G21" s="16">
        <f t="shared" si="0"/>
        <v>0</v>
      </c>
      <c r="H21" s="9" t="s">
        <v>8</v>
      </c>
      <c r="I21" s="5"/>
      <c r="J21" s="5"/>
      <c r="K21" s="5"/>
      <c r="L21" s="5"/>
      <c r="M21" s="5"/>
      <c r="N21" s="31"/>
      <c r="O21" s="5"/>
    </row>
    <row r="22" spans="2:15" x14ac:dyDescent="0.55000000000000004">
      <c r="B22" s="8" t="s">
        <v>22</v>
      </c>
      <c r="C22" s="9" t="s">
        <v>6</v>
      </c>
      <c r="D22" s="15" t="s">
        <v>23</v>
      </c>
      <c r="E22" s="21">
        <v>4</v>
      </c>
      <c r="F22" s="25"/>
      <c r="G22" s="16">
        <f t="shared" si="0"/>
        <v>0</v>
      </c>
      <c r="H22" s="9" t="s">
        <v>8</v>
      </c>
      <c r="I22" s="5"/>
      <c r="J22" s="5"/>
      <c r="K22" s="5"/>
      <c r="L22" s="5"/>
      <c r="M22" s="5"/>
      <c r="N22" s="6"/>
      <c r="O22" s="5"/>
    </row>
    <row r="23" spans="2:15" x14ac:dyDescent="0.55000000000000004">
      <c r="B23" s="8" t="s">
        <v>24</v>
      </c>
      <c r="C23" s="9" t="s">
        <v>6</v>
      </c>
      <c r="D23" s="15" t="s">
        <v>25</v>
      </c>
      <c r="E23" s="21">
        <v>4</v>
      </c>
      <c r="F23" s="25"/>
      <c r="G23" s="16">
        <f t="shared" ref="G23" si="2">E23*F23</f>
        <v>0</v>
      </c>
      <c r="H23" s="9" t="s">
        <v>8</v>
      </c>
      <c r="I23" s="5"/>
      <c r="J23" s="5"/>
      <c r="K23" s="5"/>
      <c r="L23" s="66"/>
      <c r="M23" s="67"/>
      <c r="N23" s="29"/>
      <c r="O23" s="5"/>
    </row>
    <row r="24" spans="2:15" x14ac:dyDescent="0.55000000000000004">
      <c r="B24" s="8" t="s">
        <v>26</v>
      </c>
      <c r="C24" s="9" t="s">
        <v>6</v>
      </c>
      <c r="D24" s="15" t="s">
        <v>27</v>
      </c>
      <c r="E24" s="21">
        <v>8</v>
      </c>
      <c r="F24" s="25"/>
      <c r="G24" s="16">
        <f t="shared" si="0"/>
        <v>0</v>
      </c>
      <c r="H24" s="9" t="s">
        <v>8</v>
      </c>
      <c r="I24" s="5"/>
      <c r="J24" s="5"/>
      <c r="K24" s="5"/>
      <c r="L24" s="66"/>
      <c r="M24" s="67"/>
      <c r="N24" s="29"/>
      <c r="O24" s="5"/>
    </row>
    <row r="25" spans="2:15" x14ac:dyDescent="0.55000000000000004">
      <c r="B25" s="8" t="s">
        <v>28</v>
      </c>
      <c r="C25" s="9" t="s">
        <v>6</v>
      </c>
      <c r="D25" s="15" t="s">
        <v>29</v>
      </c>
      <c r="E25" s="44">
        <v>128</v>
      </c>
      <c r="F25" s="25"/>
      <c r="G25" s="16">
        <f t="shared" ref="G25" si="3">E25*F25</f>
        <v>0</v>
      </c>
      <c r="H25" s="9" t="s">
        <v>8</v>
      </c>
      <c r="I25" s="5"/>
      <c r="J25" s="5"/>
      <c r="K25" s="5"/>
      <c r="L25" s="5"/>
      <c r="M25" s="6"/>
      <c r="N25" s="5"/>
      <c r="O25" s="5"/>
    </row>
    <row r="26" spans="2:15" x14ac:dyDescent="0.55000000000000004">
      <c r="B26" s="8" t="s">
        <v>30</v>
      </c>
      <c r="C26" s="9" t="s">
        <v>6</v>
      </c>
      <c r="D26" s="15" t="s">
        <v>31</v>
      </c>
      <c r="E26" s="21">
        <v>8</v>
      </c>
      <c r="F26" s="25"/>
      <c r="G26" s="16">
        <f t="shared" si="0"/>
        <v>0</v>
      </c>
      <c r="H26" s="9" t="s">
        <v>8</v>
      </c>
      <c r="I26" s="5"/>
      <c r="J26" s="5"/>
      <c r="K26" s="5"/>
      <c r="L26" s="5"/>
      <c r="M26" s="6"/>
      <c r="N26" s="5"/>
      <c r="O26" s="5"/>
    </row>
    <row r="27" spans="2:15" ht="18.649999999999999" customHeight="1" thickBot="1" x14ac:dyDescent="0.6">
      <c r="B27" s="8" t="s">
        <v>32</v>
      </c>
      <c r="C27" s="9" t="s">
        <v>6</v>
      </c>
      <c r="D27" s="15" t="s">
        <v>33</v>
      </c>
      <c r="E27" s="45">
        <v>320</v>
      </c>
      <c r="F27" s="26"/>
      <c r="G27" s="16">
        <f t="shared" si="0"/>
        <v>0</v>
      </c>
      <c r="H27" s="9" t="s">
        <v>8</v>
      </c>
      <c r="I27" s="5"/>
      <c r="J27" s="5"/>
      <c r="K27" s="5"/>
      <c r="L27" s="5"/>
      <c r="M27" s="6"/>
      <c r="N27" s="5"/>
      <c r="O27" s="5"/>
    </row>
    <row r="28" spans="2:15" ht="18.649999999999999" customHeight="1" thickTop="1" x14ac:dyDescent="0.55000000000000004">
      <c r="B28" s="60" t="s">
        <v>34</v>
      </c>
      <c r="C28" s="57"/>
      <c r="D28" s="7" t="s">
        <v>65</v>
      </c>
      <c r="E28" s="18"/>
      <c r="F28" s="19">
        <f>SUM(F13:F27)</f>
        <v>0</v>
      </c>
      <c r="G28" s="11">
        <f>SUM(G13:G27)/1024</f>
        <v>0</v>
      </c>
      <c r="H28" s="9" t="s">
        <v>64</v>
      </c>
      <c r="I28" s="5"/>
      <c r="J28" s="5"/>
      <c r="K28" s="5"/>
      <c r="L28" s="5"/>
      <c r="M28" s="6"/>
      <c r="N28" s="5"/>
      <c r="O28" s="5"/>
    </row>
    <row r="29" spans="2:15" x14ac:dyDescent="0.55000000000000004">
      <c r="B29" s="5"/>
      <c r="C29" s="5"/>
      <c r="D29" s="6"/>
      <c r="E29" s="6"/>
      <c r="F29" s="6"/>
      <c r="G29" s="5"/>
      <c r="H29" s="5"/>
      <c r="I29" s="5"/>
      <c r="J29" s="5"/>
      <c r="K29" s="5"/>
      <c r="L29" s="5"/>
      <c r="M29" s="6"/>
      <c r="N29" s="5"/>
      <c r="O29" s="5"/>
    </row>
    <row r="30" spans="2:15" x14ac:dyDescent="0.55000000000000004">
      <c r="B30" s="5"/>
      <c r="C30" s="5"/>
      <c r="D30" s="6"/>
      <c r="E30" s="6"/>
      <c r="F30" s="6"/>
      <c r="G30" s="5"/>
      <c r="H30" s="5"/>
      <c r="I30" s="5"/>
      <c r="J30" s="5"/>
      <c r="K30" s="5"/>
      <c r="L30" s="5"/>
      <c r="M30" s="6"/>
      <c r="N30" s="5"/>
      <c r="O30" s="5"/>
    </row>
    <row r="31" spans="2:15" x14ac:dyDescent="0.55000000000000004">
      <c r="B31" s="60" t="s">
        <v>35</v>
      </c>
      <c r="C31" s="57"/>
      <c r="D31" s="60" t="s">
        <v>36</v>
      </c>
      <c r="E31" s="61"/>
      <c r="F31" s="57"/>
      <c r="G31" s="22">
        <v>100</v>
      </c>
      <c r="H31" s="10" t="s">
        <v>59</v>
      </c>
      <c r="I31" s="5"/>
      <c r="J31" s="5"/>
      <c r="K31" s="47" t="s">
        <v>62</v>
      </c>
      <c r="L31" s="5"/>
      <c r="M31" s="6"/>
      <c r="N31" s="5"/>
      <c r="O31" s="5"/>
    </row>
    <row r="32" spans="2:15" x14ac:dyDescent="0.55000000000000004">
      <c r="B32" s="12" t="s">
        <v>37</v>
      </c>
      <c r="C32" s="13">
        <v>50000</v>
      </c>
      <c r="D32" s="60" t="s">
        <v>38</v>
      </c>
      <c r="E32" s="61"/>
      <c r="F32" s="57"/>
      <c r="G32" s="40" t="str">
        <f>IFERROR((G31*1024)/G28,"")</f>
        <v/>
      </c>
      <c r="H32" s="9" t="s">
        <v>39</v>
      </c>
      <c r="I32" s="5"/>
      <c r="J32" s="5"/>
      <c r="K32" s="47" t="s">
        <v>63</v>
      </c>
      <c r="L32" s="5"/>
      <c r="M32" s="6"/>
      <c r="N32" s="5"/>
      <c r="O32" s="5"/>
    </row>
    <row r="33" spans="2:15" ht="18.649999999999999" customHeight="1" thickBot="1" x14ac:dyDescent="0.6">
      <c r="B33" s="5"/>
      <c r="C33" s="5"/>
      <c r="D33" s="6"/>
      <c r="E33" s="6"/>
      <c r="F33" s="6"/>
      <c r="G33" s="5"/>
      <c r="H33" s="5"/>
      <c r="I33" s="5"/>
      <c r="J33" s="5"/>
      <c r="K33" s="47" t="s">
        <v>66</v>
      </c>
      <c r="L33" s="5"/>
      <c r="M33" s="6"/>
      <c r="N33" s="5"/>
      <c r="O33" s="5"/>
    </row>
    <row r="34" spans="2:15" ht="19" customHeight="1" thickTop="1" thickBot="1" x14ac:dyDescent="0.6">
      <c r="B34" s="5"/>
      <c r="C34" s="14" t="s">
        <v>40</v>
      </c>
      <c r="D34" s="60" t="s">
        <v>41</v>
      </c>
      <c r="E34" s="61"/>
      <c r="F34" s="57"/>
      <c r="G34" s="27"/>
      <c r="H34" s="9" t="s">
        <v>39</v>
      </c>
      <c r="I34" s="5"/>
      <c r="J34" s="5"/>
      <c r="K34" s="5"/>
      <c r="L34" s="5"/>
      <c r="M34" s="6"/>
      <c r="N34" s="5"/>
      <c r="O34" s="5"/>
    </row>
    <row r="35" spans="2:15" ht="18.649999999999999" customHeight="1" thickTop="1" x14ac:dyDescent="0.55000000000000004">
      <c r="B35" s="5"/>
      <c r="C35" s="14" t="s">
        <v>42</v>
      </c>
      <c r="D35" s="60" t="s">
        <v>43</v>
      </c>
      <c r="E35" s="61"/>
      <c r="F35" s="57"/>
      <c r="G35" s="23">
        <f>ROUNDUP((G34*G28)/1024, 1)</f>
        <v>0</v>
      </c>
      <c r="H35" s="10" t="s">
        <v>59</v>
      </c>
      <c r="I35" s="5"/>
      <c r="J35" s="5"/>
      <c r="K35" s="5"/>
      <c r="L35" s="5"/>
      <c r="M35" s="6"/>
      <c r="N35" s="5"/>
      <c r="O35" s="5"/>
    </row>
    <row r="36" spans="2:15" x14ac:dyDescent="0.55000000000000004">
      <c r="B36" s="5"/>
      <c r="C36" s="5"/>
      <c r="D36" s="60" t="s">
        <v>44</v>
      </c>
      <c r="E36" s="61"/>
      <c r="F36" s="57"/>
      <c r="G36" s="62">
        <f t="array" ref="G36">_xlfn.IFS(G35&lt;=100,priceseet!C3,G35&lt;=150,priceseet!C4,G35&lt;=200,priceseet!C5,G35&lt;=250,priceseet!C6,G35&lt;=300,priceseet!C7,G35&lt;=400,priceseet!C8,G35&lt;=500,priceseet!C9,G35&lt;=500,priceseet!C10,G35&lt;=600,priceseet!C11,G35&lt;=700,priceseet!C12,G35&lt;=800,priceseet!C13,G35&lt;=900,priceseet!C14,G35&lt;=1000,priceseet!C15,G35&lt;=1500,priceseet!C16)</f>
        <v>0</v>
      </c>
      <c r="H36" s="57"/>
      <c r="I36" s="5"/>
      <c r="J36" s="5"/>
      <c r="K36" s="5"/>
      <c r="L36" s="5"/>
      <c r="M36" s="6"/>
      <c r="N36" s="5"/>
      <c r="O36" s="5"/>
    </row>
    <row r="37" spans="2:15" x14ac:dyDescent="0.55000000000000004">
      <c r="B37" s="5"/>
      <c r="C37" s="5"/>
      <c r="D37" s="60" t="s">
        <v>45</v>
      </c>
      <c r="E37" s="61"/>
      <c r="F37" s="57"/>
      <c r="G37" s="56">
        <f>C32+G36</f>
        <v>50000</v>
      </c>
      <c r="H37" s="57"/>
    </row>
    <row r="41" spans="2:15" x14ac:dyDescent="0.55000000000000004">
      <c r="B41" s="5" t="s">
        <v>46</v>
      </c>
      <c r="C41" s="5"/>
      <c r="D41" s="6"/>
      <c r="E41" s="6"/>
      <c r="F41" s="6"/>
      <c r="G41" s="5"/>
      <c r="H41" s="5"/>
      <c r="I41" s="5"/>
      <c r="J41" s="5"/>
    </row>
    <row r="42" spans="2:15" ht="23.15" customHeight="1" thickBot="1" x14ac:dyDescent="0.6">
      <c r="B42" s="5"/>
      <c r="C42" s="5"/>
      <c r="D42" s="36" t="s">
        <v>47</v>
      </c>
      <c r="E42" s="37" t="s">
        <v>48</v>
      </c>
      <c r="F42" s="53" t="s">
        <v>48</v>
      </c>
      <c r="G42" s="54"/>
      <c r="H42" s="55"/>
      <c r="I42" s="65" t="s">
        <v>49</v>
      </c>
      <c r="J42" s="59"/>
      <c r="L42" s="2"/>
      <c r="M42"/>
    </row>
    <row r="43" spans="2:15" ht="38.15" customHeight="1" thickBot="1" x14ac:dyDescent="0.6">
      <c r="B43" s="63" t="s">
        <v>60</v>
      </c>
      <c r="C43" s="64"/>
      <c r="D43" s="38"/>
      <c r="E43" s="39"/>
      <c r="F43" s="48"/>
      <c r="G43" s="49"/>
      <c r="H43" s="50"/>
      <c r="I43" s="35">
        <f>D43*F43</f>
        <v>0</v>
      </c>
      <c r="J43" s="33" t="s">
        <v>59</v>
      </c>
    </row>
    <row r="44" spans="2:15" x14ac:dyDescent="0.55000000000000004">
      <c r="B44" s="5"/>
      <c r="C44" s="5"/>
      <c r="D44" s="6"/>
      <c r="E44" s="6"/>
      <c r="F44" s="6"/>
      <c r="G44" s="5"/>
      <c r="H44" s="5"/>
      <c r="I44" s="5"/>
      <c r="J44" s="5"/>
    </row>
    <row r="45" spans="2:15" x14ac:dyDescent="0.55000000000000004">
      <c r="B45" s="33" t="s">
        <v>50</v>
      </c>
      <c r="C45" s="33">
        <v>10</v>
      </c>
      <c r="D45" s="32" t="s">
        <v>61</v>
      </c>
      <c r="E45" s="6"/>
      <c r="F45" s="6"/>
      <c r="G45" s="5"/>
      <c r="H45" s="5"/>
      <c r="I45" s="5"/>
      <c r="J45" s="5"/>
    </row>
    <row r="46" spans="2:15" x14ac:dyDescent="0.55000000000000004">
      <c r="B46" s="33" t="s">
        <v>51</v>
      </c>
      <c r="C46" s="5" t="str">
        <f>IFERROR((IF((10000/I43)&lt;0,"0",(10000/I43))),"")</f>
        <v/>
      </c>
      <c r="D46" s="32" t="s">
        <v>52</v>
      </c>
      <c r="E46" s="6"/>
      <c r="F46" s="6"/>
      <c r="G46" s="5"/>
      <c r="H46" s="5"/>
      <c r="I46" s="5"/>
      <c r="J46" s="5"/>
    </row>
    <row r="47" spans="2:15" x14ac:dyDescent="0.55000000000000004">
      <c r="B47" s="33" t="s">
        <v>38</v>
      </c>
      <c r="C47" s="33" t="str">
        <f>IFERROR(C46/F43,"")</f>
        <v/>
      </c>
      <c r="D47" s="32" t="s">
        <v>39</v>
      </c>
      <c r="E47" s="6"/>
      <c r="F47" s="6"/>
      <c r="G47" s="5"/>
      <c r="H47" s="5"/>
      <c r="I47" s="5"/>
      <c r="J47" s="5"/>
    </row>
    <row r="48" spans="2:15" ht="18.649999999999999" customHeight="1" thickBot="1" x14ac:dyDescent="0.6">
      <c r="B48" s="5"/>
      <c r="C48" s="5"/>
      <c r="D48" s="6"/>
      <c r="E48" s="6"/>
      <c r="F48" s="6"/>
      <c r="G48" s="5"/>
      <c r="H48" s="5"/>
      <c r="I48" s="5"/>
      <c r="J48" s="5"/>
    </row>
    <row r="49" spans="2:10" ht="18.649999999999999" customHeight="1" thickBot="1" x14ac:dyDescent="0.6">
      <c r="B49" s="41" t="s">
        <v>53</v>
      </c>
      <c r="C49" s="43"/>
      <c r="D49" s="35" t="s">
        <v>39</v>
      </c>
      <c r="E49" s="6"/>
      <c r="F49" s="6"/>
      <c r="G49" s="5"/>
      <c r="H49" s="5"/>
      <c r="I49" s="5"/>
      <c r="J49" s="5"/>
    </row>
    <row r="50" spans="2:10" x14ac:dyDescent="0.55000000000000004">
      <c r="B50" s="33" t="s">
        <v>54</v>
      </c>
      <c r="C50" s="42">
        <f>ROUNDUP((C49*I43)/1024, 0)</f>
        <v>0</v>
      </c>
      <c r="D50" s="32" t="s">
        <v>61</v>
      </c>
      <c r="E50" s="6"/>
      <c r="F50" s="6"/>
      <c r="G50" s="5"/>
      <c r="H50" s="5"/>
      <c r="I50" s="5"/>
      <c r="J50" s="5"/>
    </row>
    <row r="51" spans="2:10" x14ac:dyDescent="0.55000000000000004">
      <c r="B51" s="33" t="s">
        <v>55</v>
      </c>
      <c r="C51" s="34" t="str">
        <f>IF((C50)&lt;=10,"0",(ROUNDUP(C50,-2)))</f>
        <v>0</v>
      </c>
      <c r="D51" s="32" t="s">
        <v>61</v>
      </c>
      <c r="E51" s="6"/>
      <c r="F51" s="6"/>
      <c r="G51" s="5"/>
      <c r="H51" s="5"/>
      <c r="I51" s="5"/>
      <c r="J51" s="5"/>
    </row>
    <row r="52" spans="2:10" x14ac:dyDescent="0.55000000000000004">
      <c r="B52" s="33" t="s">
        <v>44</v>
      </c>
      <c r="C52" s="58">
        <f>C51*100</f>
        <v>0</v>
      </c>
      <c r="D52" s="59"/>
      <c r="E52" s="6"/>
      <c r="F52" s="6"/>
      <c r="G52" s="5"/>
      <c r="H52" s="5"/>
      <c r="I52" s="5"/>
      <c r="J52" s="5"/>
    </row>
  </sheetData>
  <mergeCells count="26">
    <mergeCell ref="G12:H12"/>
    <mergeCell ref="L24:M24"/>
    <mergeCell ref="L23:M23"/>
    <mergeCell ref="N12:O12"/>
    <mergeCell ref="I42:J42"/>
    <mergeCell ref="L18:M18"/>
    <mergeCell ref="L19:M19"/>
    <mergeCell ref="L20:M20"/>
    <mergeCell ref="N20:O20"/>
    <mergeCell ref="L17:M17"/>
    <mergeCell ref="F43:H43"/>
    <mergeCell ref="N11:O11"/>
    <mergeCell ref="F42:H42"/>
    <mergeCell ref="G37:H37"/>
    <mergeCell ref="C52:D52"/>
    <mergeCell ref="D36:F36"/>
    <mergeCell ref="D35:F35"/>
    <mergeCell ref="G36:H36"/>
    <mergeCell ref="B31:C31"/>
    <mergeCell ref="D32:F32"/>
    <mergeCell ref="D37:F37"/>
    <mergeCell ref="B43:C43"/>
    <mergeCell ref="D31:F31"/>
    <mergeCell ref="D34:F34"/>
    <mergeCell ref="B28:C28"/>
    <mergeCell ref="B12:C12"/>
  </mergeCells>
  <phoneticPr fontId="2"/>
  <pageMargins left="0.7" right="0.7" top="0.75" bottom="0.75" header="0.3" footer="0.3"/>
  <pageSetup paperSize="9" scale="79" orientation="portrait" verticalDpi="0"/>
  <colBreaks count="1" manualBreakCount="1">
    <brk id="10" min="10" max="50" man="1"/>
  </colBreak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16"/>
  <sheetViews>
    <sheetView workbookViewId="0">
      <selection activeCell="B4" sqref="B4"/>
    </sheetView>
  </sheetViews>
  <sheetFormatPr defaultColWidth="10.58203125" defaultRowHeight="18" x14ac:dyDescent="0.55000000000000004"/>
  <cols>
    <col min="1" max="1" width="10.83203125" style="46" customWidth="1"/>
    <col min="2" max="2" width="23.33203125" style="46" bestFit="1" customWidth="1"/>
  </cols>
  <sheetData>
    <row r="2" spans="1:3" x14ac:dyDescent="0.55000000000000004">
      <c r="A2" s="4" t="s">
        <v>56</v>
      </c>
      <c r="B2" s="4" t="s">
        <v>57</v>
      </c>
      <c r="C2" s="4" t="s">
        <v>58</v>
      </c>
    </row>
    <row r="3" spans="1:3" x14ac:dyDescent="0.55000000000000004">
      <c r="A3" s="1">
        <v>1</v>
      </c>
      <c r="B3" s="1">
        <v>0</v>
      </c>
      <c r="C3" s="1">
        <v>0</v>
      </c>
    </row>
    <row r="4" spans="1:3" x14ac:dyDescent="0.55000000000000004">
      <c r="A4" s="1">
        <v>2</v>
      </c>
      <c r="B4" s="1">
        <v>50</v>
      </c>
      <c r="C4" s="3">
        <v>25000</v>
      </c>
    </row>
    <row r="5" spans="1:3" x14ac:dyDescent="0.55000000000000004">
      <c r="A5" s="1">
        <v>3</v>
      </c>
      <c r="B5" s="1">
        <v>100</v>
      </c>
      <c r="C5" s="3">
        <v>50000</v>
      </c>
    </row>
    <row r="6" spans="1:3" x14ac:dyDescent="0.55000000000000004">
      <c r="A6" s="1">
        <v>4</v>
      </c>
      <c r="B6" s="1">
        <v>150</v>
      </c>
      <c r="C6" s="3">
        <v>75000</v>
      </c>
    </row>
    <row r="7" spans="1:3" x14ac:dyDescent="0.55000000000000004">
      <c r="A7" s="1">
        <v>5</v>
      </c>
      <c r="B7" s="1">
        <v>200</v>
      </c>
      <c r="C7" s="3">
        <v>100000</v>
      </c>
    </row>
    <row r="8" spans="1:3" x14ac:dyDescent="0.55000000000000004">
      <c r="A8" s="1">
        <v>6</v>
      </c>
      <c r="B8" s="1">
        <v>300</v>
      </c>
      <c r="C8" s="3">
        <v>125000</v>
      </c>
    </row>
    <row r="9" spans="1:3" x14ac:dyDescent="0.55000000000000004">
      <c r="A9" s="1">
        <v>7</v>
      </c>
      <c r="B9" s="1">
        <v>400</v>
      </c>
      <c r="C9" s="3">
        <v>150000</v>
      </c>
    </row>
    <row r="10" spans="1:3" x14ac:dyDescent="0.55000000000000004">
      <c r="A10" s="1">
        <v>8</v>
      </c>
      <c r="B10" s="1">
        <v>500</v>
      </c>
      <c r="C10" s="3">
        <v>175000</v>
      </c>
    </row>
    <row r="11" spans="1:3" x14ac:dyDescent="0.55000000000000004">
      <c r="A11" s="1">
        <v>9</v>
      </c>
      <c r="B11" s="1">
        <v>600</v>
      </c>
      <c r="C11" s="3">
        <v>200000</v>
      </c>
    </row>
    <row r="12" spans="1:3" x14ac:dyDescent="0.55000000000000004">
      <c r="A12" s="1">
        <v>10</v>
      </c>
      <c r="B12" s="1">
        <v>700</v>
      </c>
      <c r="C12" s="3">
        <v>225000</v>
      </c>
    </row>
    <row r="13" spans="1:3" x14ac:dyDescent="0.55000000000000004">
      <c r="A13" s="1">
        <v>11</v>
      </c>
      <c r="B13" s="1">
        <v>800</v>
      </c>
      <c r="C13" s="3">
        <v>250000</v>
      </c>
    </row>
    <row r="14" spans="1:3" x14ac:dyDescent="0.55000000000000004">
      <c r="A14" s="1">
        <v>12</v>
      </c>
      <c r="B14" s="1">
        <v>900</v>
      </c>
      <c r="C14" s="3">
        <v>275000</v>
      </c>
    </row>
    <row r="15" spans="1:3" x14ac:dyDescent="0.55000000000000004">
      <c r="A15" s="1">
        <v>13</v>
      </c>
      <c r="B15" s="1">
        <v>1000</v>
      </c>
      <c r="C15" s="3">
        <v>300000</v>
      </c>
    </row>
    <row r="16" spans="1:3" x14ac:dyDescent="0.55000000000000004">
      <c r="A16" s="1">
        <v>14</v>
      </c>
      <c r="B16" s="1">
        <v>1500</v>
      </c>
      <c r="C16" s="3">
        <v>325000</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金額計算シート</vt:lpstr>
      <vt:lpstr>priceseet</vt:lpstr>
      <vt:lpstr>金額計算シート!Print_Area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Katsumasa Murahashi</dc:creator>
  <cp:keywords/>
  <dc:description/>
  <cp:lastModifiedBy>数野 裕典（カズノ ヒロフミ）</cp:lastModifiedBy>
  <cp:revision/>
  <dcterms:created xsi:type="dcterms:W3CDTF">2019-10-08T00:34:38Z</dcterms:created>
  <dcterms:modified xsi:type="dcterms:W3CDTF">2026-06-23T01:02:57Z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0x0101008EFBC86BE3944648BA5AF53E49CBFC65</vt:lpwstr>
  </property>
</Properties>
</file>